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BCHAYAPAPKA\install\общая папка\Доходы\Проект бюджета 2023-2025\Приложения к решению о бюджете МР\"/>
    </mc:Choice>
  </mc:AlternateContent>
  <bookViews>
    <workbookView xWindow="0" yWindow="0" windowWidth="28800" windowHeight="11835"/>
  </bookViews>
  <sheets>
    <sheet name="Лист2"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2" i="1" l="1"/>
  <c r="E122" i="1"/>
  <c r="C122" i="1"/>
  <c r="F116" i="1"/>
  <c r="E116" i="1"/>
  <c r="C116" i="1"/>
  <c r="F89" i="1"/>
  <c r="E89" i="1"/>
  <c r="E67" i="1" s="1"/>
  <c r="E66" i="1" s="1"/>
  <c r="C89" i="1"/>
  <c r="F70" i="1"/>
  <c r="E70" i="1"/>
  <c r="C70" i="1"/>
  <c r="F68" i="1"/>
  <c r="E68" i="1"/>
  <c r="C68" i="1"/>
  <c r="C67" i="1" s="1"/>
  <c r="C66" i="1" s="1"/>
  <c r="F67" i="1"/>
  <c r="F66" i="1" s="1"/>
  <c r="F62" i="1"/>
  <c r="E62" i="1"/>
  <c r="C62" i="1"/>
  <c r="F59" i="1"/>
  <c r="E59" i="1"/>
  <c r="C59" i="1"/>
  <c r="F55" i="1"/>
  <c r="E55" i="1"/>
  <c r="C55" i="1"/>
  <c r="F51" i="1"/>
  <c r="E51" i="1"/>
  <c r="E48" i="1" s="1"/>
  <c r="C51" i="1"/>
  <c r="F48" i="1"/>
  <c r="C48" i="1"/>
  <c r="F45" i="1"/>
  <c r="E45" i="1"/>
  <c r="C45" i="1"/>
  <c r="F41" i="1"/>
  <c r="F39" i="1" s="1"/>
  <c r="E41" i="1"/>
  <c r="C41" i="1"/>
  <c r="E39" i="1"/>
  <c r="C39" i="1"/>
  <c r="F36" i="1"/>
  <c r="E36" i="1"/>
  <c r="C36" i="1"/>
  <c r="F34" i="1"/>
  <c r="E34" i="1"/>
  <c r="C34" i="1"/>
  <c r="F32" i="1"/>
  <c r="E32" i="1"/>
  <c r="C32" i="1"/>
  <c r="F26" i="1"/>
  <c r="F25" i="1" s="1"/>
  <c r="E26" i="1"/>
  <c r="E25" i="1" s="1"/>
  <c r="C26" i="1"/>
  <c r="C25" i="1"/>
  <c r="F21" i="1"/>
  <c r="E21" i="1"/>
  <c r="C21" i="1"/>
  <c r="F15" i="1"/>
  <c r="E15" i="1"/>
  <c r="C15" i="1"/>
  <c r="C14" i="1"/>
  <c r="C13" i="1"/>
  <c r="F14" i="1" l="1"/>
  <c r="F13" i="1" s="1"/>
  <c r="E14" i="1"/>
  <c r="E13" i="1" s="1"/>
</calcChain>
</file>

<file path=xl/sharedStrings.xml><?xml version="1.0" encoding="utf-8"?>
<sst xmlns="http://schemas.openxmlformats.org/spreadsheetml/2006/main" count="241" uniqueCount="241">
  <si>
    <t>Приложение 3</t>
  </si>
  <si>
    <t>к решению Совета</t>
  </si>
  <si>
    <t>муниципального района</t>
  </si>
  <si>
    <t>Уфимский район</t>
  </si>
  <si>
    <t>Республики Башкортостан</t>
  </si>
  <si>
    <t>от декабря 2022 года №</t>
  </si>
  <si>
    <t>Поступления доходов в бюджет муниципального района Уфимский район</t>
  </si>
  <si>
    <t>Республики Башкортостан на 2023 год и на плановый период 2024 и 2025 годов</t>
  </si>
  <si>
    <t>(в рублях)</t>
  </si>
  <si>
    <t>Код вида, подвида доходов бюджета</t>
  </si>
  <si>
    <t>Наименование</t>
  </si>
  <si>
    <t>Сумма</t>
  </si>
  <si>
    <t>2023 год</t>
  </si>
  <si>
    <t>2024 год</t>
  </si>
  <si>
    <t>2025 год</t>
  </si>
  <si>
    <t>1</t>
  </si>
  <si>
    <t>2</t>
  </si>
  <si>
    <t>3</t>
  </si>
  <si>
    <t>4</t>
  </si>
  <si>
    <t>5</t>
  </si>
  <si>
    <t>Всего</t>
  </si>
  <si>
    <t>10000000 00 0000 000</t>
  </si>
  <si>
    <t>Налоговые и неналоговые доходы</t>
  </si>
  <si>
    <t>10102000 01 0000 110</t>
  </si>
  <si>
    <t xml:space="preserve">Налог на доходы физических лиц </t>
  </si>
  <si>
    <t xml:space="preserve">1010201001 0000 110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</si>
  <si>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</si>
  <si>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</si>
  <si>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</si>
  <si>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</si>
  <si>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</si>
  <si>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</si>
  <si>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</si>
  <si>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1010208001 0000 110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</si>
  <si>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</si>
  <si>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10302000 01 0000 110</t>
  </si>
  <si>
    <t>Акцизы по подакцизным товарам (продукции), производимым на территории Российской Федерации</t>
  </si>
  <si>
    <t>10302230 01 0000 110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</si>
  <si>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</si>
  <si>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</si>
  <si>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</si>
  <si>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</si>
  <si>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</si>
  <si>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10500000 00 0000 000</t>
  </si>
  <si>
    <t>Налоги на совокупный доход</t>
  </si>
  <si>
    <t>1050100000 0000 110</t>
  </si>
  <si>
    <t>Налог, взимаемый в связи с применением упрощенной системы налогообложения</t>
  </si>
  <si>
    <t xml:space="preserve">1050101101 0000 110 </t>
  </si>
  <si>
    <t>Налог, взимаемый с налогоплательщиков, выбравших в качестве объекта налогообложения доходы</t>
  </si>
  <si>
    <t xml:space="preserve">1050102101 0000 110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</si>
  <si>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</si>
  <si>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1050105001 0000 110 </t>
  </si>
  <si>
    <t>Минимальный налог, зачисляемый в бюджеты субъектов Российской Федерации (за налоговые периоды, истекшие до 1 января 2016 года)</t>
  </si>
  <si>
    <t>1050301001 0000 110</t>
  </si>
  <si>
    <t>Единый сельскохозяйственный налог</t>
  </si>
  <si>
    <t>1050402002 0000 110</t>
  </si>
  <si>
    <t>Налог, взимаемый в связи с применением патентной системы налогообложения, зачисляемый в бюджеты муниципальных районов</t>
  </si>
  <si>
    <t>10600000 00 0000 000</t>
  </si>
  <si>
    <t>Налоги на имущество</t>
  </si>
  <si>
    <t>10602010 02 0000 110 </t>
  </si>
  <si>
    <t>Налог на имущество организаций по имуществу, не входящему в Единую систему газоснабжения</t>
  </si>
  <si>
    <t>1070100001 0000 110</t>
  </si>
  <si>
    <t>Налог на добычу полезных ископаемых</t>
  </si>
  <si>
    <t xml:space="preserve">1070102001 0000 110 </t>
  </si>
  <si>
    <t>Налог на добычу общераспространенных полезных ископаемых</t>
  </si>
  <si>
    <t>10800000 00 0000 000</t>
  </si>
  <si>
    <t>Государственная пошлина</t>
  </si>
  <si>
    <t>10803010 01 0000 110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</si>
  <si>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</si>
  <si>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10807150 01 0000 110</t>
  </si>
  <si>
    <t>Государственная пошлина за выдачу разрешения на установку рекламной конструкции</t>
  </si>
  <si>
    <t>1110000000 0000 000</t>
  </si>
  <si>
    <t xml:space="preserve">Доходы от использования имущества, находящегося в государственной и муниципальной собственности </t>
  </si>
  <si>
    <t>1110305005 0000 120</t>
  </si>
  <si>
    <t>Проценты, полученные от предоставления бюджетных кредитов внутри страны за счет средств бюджетов муниципальных районов</t>
  </si>
  <si>
    <t>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</si>
  <si>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</si>
  <si>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1110501305 0000 120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</si>
  <si>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</si>
  <si>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1110502505 0000 120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</si>
  <si>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</si>
  <si>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1110507505 0000 120 </t>
  </si>
  <si>
    <t>Доходы от сдачи в аренду имущества, составляющего казну муниципальных районов (за исключением земельных участков)</t>
  </si>
  <si>
    <t>1 110908005 0000 120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</si>
  <si>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</si>
  <si>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1110908005 1801 120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</si>
  <si>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 (Поступления за установку и эксплуатацию рекламных мест на территории муниципального района Уфимский район РБ)</t>
  </si>
  <si>
    <t>1110908005 1802 120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</si>
  <si>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 (Поступления платы за размещение нестационарных торговых объектов на территории МР Уфимский район РБ)</t>
  </si>
  <si>
    <t>1120000000 0000 000</t>
  </si>
  <si>
    <t>Платежи при пользовании природными ресурсами</t>
  </si>
  <si>
    <t xml:space="preserve">1120101001 0000 120 </t>
  </si>
  <si>
    <t xml:space="preserve">Плата за выбросы загрязняющих веществ в атмосферный воздух стационарными объектами </t>
  </si>
  <si>
    <t xml:space="preserve">1120103001 0000 120 </t>
  </si>
  <si>
    <t>Плата за сбросы загрязняющих веществ в водные объекты</t>
  </si>
  <si>
    <t xml:space="preserve">1120104001 0000 120 </t>
  </si>
  <si>
    <t>Плата за размещение отходов производства и потребления</t>
  </si>
  <si>
    <t xml:space="preserve">1120104101 0000 120 </t>
  </si>
  <si>
    <t>Плата за размещение отходов производства</t>
  </si>
  <si>
    <t xml:space="preserve">1120104201 0000 120 </t>
  </si>
  <si>
    <t>Плата за размещение твердых коммунальных отходов</t>
  </si>
  <si>
    <t xml:space="preserve">1120107001 0000 120 </t>
  </si>
  <si>
    <t>Плата за выбросы загрязняющих веществ, образующихся при сжигании на факельных установках и (или) рассеивании попутного нефтяного газа</t>
  </si>
  <si>
    <t xml:space="preserve">1130000000 0000 000 </t>
  </si>
  <si>
    <t>Доходы от оказания платных услуг (работ) и компенсации затрат государства</t>
  </si>
  <si>
    <t>1130199505 0000 130</t>
  </si>
  <si>
    <t>Прочие доходы от оказания платных услуг (работ) получателями средств бюджетов муниципальных районов</t>
  </si>
  <si>
    <t>1130206505 0000 130</t>
  </si>
  <si>
    <t>Доходы, поступающие в порядке возмещения расходов, понесенных в связи с эксплуатацией имущества муниципальных районов</t>
  </si>
  <si>
    <t>1130299505 0000 130</t>
  </si>
  <si>
    <t xml:space="preserve">Прочие доходы от компенсации затрат бюджетов муниципальных районов </t>
  </si>
  <si>
    <t xml:space="preserve">1140000000 0000 000 </t>
  </si>
  <si>
    <t>Доходы от продажи материальных и нематериальных активов</t>
  </si>
  <si>
    <t xml:space="preserve">1140601305 0000 430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</si>
  <si>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</si>
  <si>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1140631305 0000 430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</si>
  <si>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</si>
  <si>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1160000000 0000 000 </t>
  </si>
  <si>
    <t>Штрафы, санкции, возмещение ущерба</t>
  </si>
  <si>
    <t>1160107401 0000 140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</si>
  <si>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</si>
  <si>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1160108401 0000 140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</si>
  <si>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</si>
  <si>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1160202002 0000 140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</si>
  <si>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</si>
  <si>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2000000000 0000 000</t>
  </si>
  <si>
    <t xml:space="preserve">Безвозмездные  поступления </t>
  </si>
  <si>
    <t>2020000000 0000 000</t>
  </si>
  <si>
    <t>Безвозмездные  поступления от других бюджетов бюджетной системы Российской Федерации</t>
  </si>
  <si>
    <t>2021000000 0000 150</t>
  </si>
  <si>
    <t>Дотации бюджетам бюджетной системы Российской Федерации</t>
  </si>
  <si>
    <t>2021500105 0000 150</t>
  </si>
  <si>
    <t>Дотации бюджетам муниципальных районов на выравнивание бюджетной обеспеченности</t>
  </si>
  <si>
    <t>2022000000 0000 150</t>
  </si>
  <si>
    <t>Субсидии бюджетам бюджетной системы Российской Федерации (межбюджетные субсидии)</t>
  </si>
  <si>
    <t>2022021605 7216 150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</si>
  <si>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софинансирование расходов по содержанию, ремонту, капитальному ремонту, строительству и реконструкции автомобильных дорог общего пользования местного значения)</t>
  </si>
  <si>
    <t>2022509705 0000 150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</si>
  <si>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</si>
  <si>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2022524305 0000 150</t>
  </si>
  <si>
    <t>Субсидии бюджетам муниципальных районов на строительство и реконструкцию (модернизацию) объектов питьевого водоснабжения</t>
  </si>
  <si>
    <t>2022530405 0000 150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</si>
  <si>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</si>
  <si>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2022549105 0000 150</t>
  </si>
  <si>
    <t>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</si>
  <si>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2022549705 0000 150</t>
  </si>
  <si>
    <t>Субсидии бюджетам муниципальных районов на реализацию мероприятий по обеспечению жильем молодых семей</t>
  </si>
  <si>
    <t>2022551905 0000 150</t>
  </si>
  <si>
    <t>Субсидии бюджетам муниципальных районов на государственную поддержку отрасли культуры</t>
  </si>
  <si>
    <t>2022557605 0000 150</t>
  </si>
  <si>
    <t>Субсидии бюджетам муниципальных районов на обеспечение комплексного развития сельских территорий</t>
  </si>
  <si>
    <t>2022575005 0000 150</t>
  </si>
  <si>
    <t>Субсидии бюджетам муниципальных районов на реализацию мероприятий по модернизации школьных систем образования</t>
  </si>
  <si>
    <t>2022999805 0000 150</t>
  </si>
  <si>
    <t>Субсидии бюджетам муниципальных районов на финансовое обеспечение отдельных полномочий</t>
  </si>
  <si>
    <t>2022999905 7202 150</t>
  </si>
  <si>
    <t>Прочие субсидии бюджетам муниципальных районов (Субсидии на осуществление мероприятий по созданию новых мест в общеобразовательных организациях за счет капитального ремонта)</t>
  </si>
  <si>
    <t>2022999905 7204 150</t>
  </si>
  <si>
    <t>Прочие субсидии бюджетам муниципальных районов (Субсидии на софинансирование расходов муниципальных образований, возникающих при доведении средней заработной платы работников муниципальных учреждений культуры до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Республике Башкортостан)</t>
  </si>
  <si>
    <t>2022999905 7205 150</t>
  </si>
  <si>
    <t>Прочие субсидии бюджетам муниципальных районов (Субсидии на софинансирование расходов муниципальных образований, возникающих при доведении средней заработной платы педагогических работников муниципальных учреждений дополнительного образования до средней заработной платы учителей в Республике Башкортостан)</t>
  </si>
  <si>
    <t>2022999905 7208 150</t>
  </si>
  <si>
    <t>Прочие субсидии бюджетам муниципальных районов (Субсидии на софинансирование расходов по обеспечению питанием обучающихся с ограниченными возможностями здоровья в муниципальных организациях, осуществляющих образовательную деятельность)</t>
  </si>
  <si>
    <t>2022999905 7252 150</t>
  </si>
  <si>
    <t>Прочие субсидии бюджетам муниципальных районов (Субсидии на реализацию мероприятий по развитию образовательных организаций)</t>
  </si>
  <si>
    <t>2022999905 7265 150</t>
  </si>
  <si>
    <t>Прочие субсидии бюджетам муниципальных районов на мероприятия по капитальному ремонту водонапорных башен (систем централизованного водоснабжения) на территории сельских поселений Республики Башкортостан</t>
  </si>
  <si>
    <t>2022999905 7272 150</t>
  </si>
  <si>
    <t>Прочие субсидии бюджетам муниципальных районов (Субсидии на проведение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Башкортостан)</t>
  </si>
  <si>
    <t>2022999905 7290 150</t>
  </si>
  <si>
    <t>Прочие субсидии бюджетам муниципальных районов (Субсидии на финансирование организаций, осуществляющих спортивную подготовку по базовым видам спорта в соответствии с требованиями федеральных стандартов спортивной подготовки)</t>
  </si>
  <si>
    <t xml:space="preserve">2023000000 0000 150 </t>
  </si>
  <si>
    <t>Субвенции бюджетам бюджетной системы Российской Федерации</t>
  </si>
  <si>
    <t>2023002405 7302 150</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</si>
  <si>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педагогических работников муниципальных дошкольных образовательных организаций и муниципальных общеобразовательных организаций, предоставляющих дошкольное образование)</t>
  </si>
  <si>
    <t>2023002405 7303 150</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</si>
  <si>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приобретение учебников и учебных пособий, средств обучения, игр, игрушек муниципальных дошкольных образовательных организаций и муниципальных общеобразовательных организаций, предоставляющих дошкольное образование)</t>
  </si>
  <si>
    <t xml:space="preserve">2023002405 7304 150 </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</si>
  <si>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педагогических работников муниципальных общеобразовательных организаций)</t>
  </si>
  <si>
    <t>2023002405 7305 150</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</si>
  <si>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приобретение учебников и учебных пособий, средств обучения, игр, игрушек муниципальных общеобразовательных организаций)</t>
  </si>
  <si>
    <t xml:space="preserve">2023002405 7306 150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</si>
  <si>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организации и осуществлению деятельности по опеке и попечительству)</t>
  </si>
  <si>
    <t>2023002405 7307 150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</si>
  <si>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расчету и предоставлению дотаций бюджетам поселений)</t>
  </si>
  <si>
    <t xml:space="preserve">2023002405 7308 150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</si>
  <si>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образованию и обеспечению в пределах муниципального образования деятельности комиссий по делам несовершеннолетних и защите их прав)</t>
  </si>
  <si>
    <t xml:space="preserve">2023002405 7309 150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</si>
  <si>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созданию и обеспечению деятельности административных комиссий)</t>
  </si>
  <si>
    <t>2023002405 7310 150</t>
  </si>
  <si>
    <t>Субвенции бюджетам муниципальных районов на выполнение передаваемых полномочий субъектов Российской Федерации (Субвенции на обеспечение бесплатным  проездом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за счет средств бюджета Республики Башкортостан или местных бюджетов, на городском, пригородном транспорте, в сельской местности на внутрирайонном транспорте (кроме такси))</t>
  </si>
  <si>
    <t>2023002405 7314 150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</si>
  <si>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организации проведения мероприятий по обустройству, содержанию, строительству и консервации скотомогильников (биотермических ям))</t>
  </si>
  <si>
    <t>2023002405 7315 150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</si>
  <si>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социальной поддержке детей-сирот и детей, оставшихся без попечения родителей (за исключением детей, обучающихся в федеральных образовательных организациях), кроме полномочий по содержанию детей-сирот и детей, оставшихся без попечения родителей, в государственных образовательных организациях и медицинских организациях государственной системы здравоохранения для детей-сирот и детей, оставшихся без попечения родителей, в части ежемесячного пособия на содержание детей, переданных на воспитание в приемную и патронатную семью, вознаграждения, причитающегося приемным и патронатным родителям, пособий на содержание детей, переданных под опеку и попечительство)</t>
  </si>
  <si>
    <t>2023002405 7316 150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</si>
  <si>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бесплатным питанием)</t>
  </si>
  <si>
    <t xml:space="preserve">2023002405 7317 150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</si>
  <si>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школьной формой либо заменяющим ее комплектом детской одежды для посещения школьных занятий)</t>
  </si>
  <si>
    <t xml:space="preserve">2023002405 7318 150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</si>
  <si>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организации отдыха и оздоровления детей-сирот и детей, оставшихся без попечения родителей)</t>
  </si>
  <si>
    <t xml:space="preserve">2023002405 7319 150 </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</si>
  <si>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организации и обеспечению отдыха и оздоровления детей (за исключением организации отдыха детей в каникулярное время))</t>
  </si>
  <si>
    <t>2023002405 7330 150</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</si>
  <si>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административно-управленческого и вспомогательного персонала муниципальных дошкольных образовательных организаций и муниципальных общеобразовательных организаций, предоставляющих дошкольное образование, участвующего в реализации общеобразовательных программ)</t>
  </si>
  <si>
    <t xml:space="preserve">2023002405 7331 150 </t>
  </si>
  <si>
    <t>Субвенции бюджетам муниципальных районов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административно-управленческого и вспомогательного персонала муниципальных общеобразовательных организаций, участвующего в реализации общеобразовательных программ)</t>
  </si>
  <si>
    <t>2023002405 7332 150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</si>
  <si>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финансовому обеспечению получения дошкольного образования в частных дошкольных образовательных организациях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</si>
  <si>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2023002405 7334 150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</si>
  <si>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организации мероприятий при осуществлении деятельности по обращению с животными без владельцев)</t>
  </si>
  <si>
    <t>2023002405 7335 150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</si>
  <si>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обеспечению жилыми помещениями инвалидов и семей, имеющих детей-инвалидов, нуждающихся в жилых помещениях, предоставляемых по договорам социального найма, вставших на учет после 1 января 2005 года и страдающих тяжелыми формами хронических заболеваний)</t>
  </si>
  <si>
    <t>2023002405 7336 150</t>
  </si>
  <si>
    <t>Субвенции бюджетам муниципальных районов на выполнение передаваемых полномочий субъектов Российской Федерации (Субвенции на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</si>
  <si>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2023002405 7337 150</t>
  </si>
  <si>
    <t>Субвенции бюджетам муниципальных районов на выполнение передаваемых полномочий субъектов Российской Федерации (Субвенции направленные на социальную поддержку учащихся муниципальных общеобразовательных организаций из многодетных малоимущих семей по предоставлению набора школьно-письменных принадлежностей первоклассникам)</t>
  </si>
  <si>
    <t xml:space="preserve">2023002905 0000 150 </t>
  </si>
  <si>
    <t>Субвенции на осуществление государственных полномочий по назначению и выплате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</si>
  <si>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2023508205 0000 150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</si>
  <si>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</si>
  <si>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2023511805 0000 150 </t>
  </si>
  <si>
    <t>Субвенции бюджетам муниципальных районов на осуществление первичного воинского учета на территориях, где отсутствуют военные комиссариаты</t>
  </si>
  <si>
    <t xml:space="preserve">2023512005 0000 150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</si>
  <si>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</si>
  <si>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2024000000 0000 150 </t>
  </si>
  <si>
    <t>Иные межбюджетные трансферты</t>
  </si>
  <si>
    <t>2024530305 0000 150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</si>
  <si>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</si>
  <si>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2024999905 7404 150</t>
  </si>
  <si>
    <t>Прочие межбюджетные трансферты, передаваемые бюджетам муниципальных районов (мероприятия по благоустройству территорий населенных пунктов, коммунальному хозяйству, обеспечению мер пожарной безопасности и охране окружающей среды в границах сельских поселений)</t>
  </si>
  <si>
    <t>2024999905 7411 150</t>
  </si>
  <si>
    <t xml:space="preserve">Иные межбюджетные трансферты на реализацию мероприятий в области культуры, искусства, укрепления единства российской нации и этнокультурного развития народов </t>
  </si>
  <si>
    <t>2024999905 7412 150</t>
  </si>
  <si>
    <t>Прочие межбюджетные трансферты, передаваемые бюджетам муниципальных районов на финансовое обеспечение дорожной деятельности</t>
  </si>
  <si>
    <t>2024999905 7429 150</t>
  </si>
  <si>
    <t>Прочие межбюджетные трансферты, передаваемые бюджетам муниципальных районов (финансирование мероприятий по благоустройству административных центров муниципальных районов Республики Башкортостан)</t>
  </si>
  <si>
    <t xml:space="preserve">2029000000 0000 150 </t>
  </si>
  <si>
    <t>Прочие безвозмездные  поступления от других бюджетов бюджетной системы</t>
  </si>
  <si>
    <t xml:space="preserve">2029006505 0000 150 </t>
  </si>
  <si>
    <t xml:space="preserve">Прочие безвозмездные  поступления в бюджеты муниципальных районов от бюджетов сельских поселений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</si>
</sst>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9" x14ac:knownFonts="1">
    <font>
      <sz val="10"/>
      <name val="Arial Cyr"/>
      <charset val="204"/>
    </font>
    <font>
      <sz val="10"/>
      <name val="Arial Cyr"/>
      <charset val="204"/>
    </font>
    <font>
      <sz val="14"/>
      <color indexed="8"/>
      <name val="Times New Roman"/>
      <family val="1"/>
      <charset val="204"/>
    </font>
    <font>
      <b/>
      <sz val="14"/>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sz val="13"/>
      <name val="Times New Roman"/>
      <family val="1"/>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54">
    <xf numFmtId="0" fontId="0" fillId="0" borderId="0" xfId="0"/>
    <xf numFmtId="0" fontId="2" fillId="0" borderId="0" xfId="0" applyNumberFormat="1" applyFont="1" applyFill="1" applyBorder="1" applyAlignment="1" applyProtection="1">
      <alignment horizontal="left" vertical="top" wrapText="1"/>
    </xf>
    <xf numFmtId="164" fontId="0" fillId="0" borderId="0" xfId="1" applyFont="1"/>
    <xf numFmtId="0" fontId="3" fillId="0" borderId="0"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right" vertical="top" wrapText="1"/>
    </xf>
    <xf numFmtId="0" fontId="3" fillId="0"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4" fillId="0" borderId="9" xfId="0" applyFont="1" applyFill="1" applyBorder="1" applyAlignment="1">
      <alignment horizontal="center" vertical="center" wrapText="1"/>
    </xf>
    <xf numFmtId="0" fontId="4" fillId="0" borderId="9" xfId="0" applyFont="1" applyFill="1" applyBorder="1" applyAlignment="1">
      <alignment horizontal="left" vertical="center" wrapText="1"/>
    </xf>
    <xf numFmtId="4" fontId="4" fillId="0" borderId="10" xfId="0" applyNumberFormat="1" applyFont="1" applyBorder="1" applyAlignment="1">
      <alignment horizontal="right" vertical="center"/>
    </xf>
    <xf numFmtId="4" fontId="4" fillId="0" borderId="11" xfId="0" applyNumberFormat="1" applyFont="1" applyBorder="1" applyAlignment="1">
      <alignment horizontal="right" vertical="center"/>
    </xf>
    <xf numFmtId="4" fontId="4" fillId="0" borderId="9" xfId="0" applyNumberFormat="1" applyFont="1" applyFill="1" applyBorder="1" applyAlignment="1">
      <alignment horizontal="right" vertical="center"/>
    </xf>
    <xf numFmtId="49" fontId="4" fillId="0" borderId="9" xfId="0" applyNumberFormat="1" applyFont="1" applyFill="1" applyBorder="1" applyAlignment="1">
      <alignment horizontal="left" vertical="center" shrinkToFit="1"/>
    </xf>
    <xf numFmtId="4" fontId="4" fillId="0" borderId="9" xfId="0" applyNumberFormat="1" applyFont="1" applyFill="1" applyBorder="1" applyAlignment="1">
      <alignment vertical="center"/>
    </xf>
    <xf numFmtId="4" fontId="4" fillId="0" borderId="9" xfId="0" applyNumberFormat="1" applyFont="1" applyFill="1" applyBorder="1" applyAlignment="1">
      <alignment horizontal="right" vertical="center" shrinkToFit="1"/>
    </xf>
    <xf numFmtId="49" fontId="5" fillId="0" borderId="9" xfId="0" applyNumberFormat="1" applyFont="1" applyFill="1" applyBorder="1" applyAlignment="1">
      <alignment horizontal="left" vertical="center" shrinkToFit="1"/>
    </xf>
    <xf numFmtId="0" fontId="5" fillId="0" borderId="9" xfId="0" applyFont="1" applyFill="1" applyBorder="1" applyAlignment="1">
      <alignment horizontal="left" vertical="center" wrapText="1"/>
    </xf>
    <xf numFmtId="4" fontId="5" fillId="0" borderId="10" xfId="0" applyNumberFormat="1" applyFont="1" applyBorder="1" applyAlignment="1">
      <alignment horizontal="right" vertical="center"/>
    </xf>
    <xf numFmtId="4" fontId="5" fillId="0" borderId="11" xfId="0" applyNumberFormat="1" applyFont="1" applyBorder="1" applyAlignment="1">
      <alignment horizontal="right" vertical="center"/>
    </xf>
    <xf numFmtId="4" fontId="5" fillId="0" borderId="9" xfId="0" applyNumberFormat="1" applyFont="1" applyFill="1" applyBorder="1" applyAlignment="1">
      <alignment horizontal="right" vertical="center" shrinkToFit="1"/>
    </xf>
    <xf numFmtId="4" fontId="5" fillId="0" borderId="9" xfId="0" applyNumberFormat="1" applyFont="1" applyFill="1" applyBorder="1" applyAlignment="1">
      <alignment horizontal="right" vertical="center"/>
    </xf>
    <xf numFmtId="0" fontId="6" fillId="0" borderId="9" xfId="0" quotePrefix="1" applyFont="1" applyFill="1" applyBorder="1" applyAlignment="1">
      <alignment horizontal="left" vertical="center" wrapText="1"/>
    </xf>
    <xf numFmtId="4" fontId="5" fillId="0" borderId="9" xfId="0" applyNumberFormat="1" applyFont="1" applyFill="1" applyBorder="1" applyAlignment="1">
      <alignment horizontal="right" vertical="center" wrapText="1"/>
    </xf>
    <xf numFmtId="0" fontId="4" fillId="0" borderId="9" xfId="0" applyFont="1" applyFill="1" applyBorder="1" applyAlignment="1">
      <alignment vertical="center"/>
    </xf>
    <xf numFmtId="0" fontId="5" fillId="0" borderId="9" xfId="0" applyFont="1" applyFill="1" applyBorder="1" applyAlignment="1">
      <alignment vertical="center"/>
    </xf>
    <xf numFmtId="0" fontId="5" fillId="0" borderId="9" xfId="0" applyFont="1" applyFill="1" applyBorder="1" applyAlignment="1">
      <alignment vertical="center" wrapText="1"/>
    </xf>
    <xf numFmtId="0" fontId="4" fillId="0" borderId="9" xfId="0" applyFont="1" applyFill="1" applyBorder="1" applyAlignment="1">
      <alignment vertical="top"/>
    </xf>
    <xf numFmtId="49" fontId="7" fillId="0" borderId="9" xfId="0" applyNumberFormat="1" applyFont="1" applyFill="1" applyBorder="1" applyAlignment="1">
      <alignment vertical="center"/>
    </xf>
    <xf numFmtId="4" fontId="5" fillId="0" borderId="9" xfId="0" applyNumberFormat="1" applyFont="1" applyFill="1" applyBorder="1" applyAlignment="1">
      <alignment vertical="center"/>
    </xf>
    <xf numFmtId="0" fontId="4" fillId="0" borderId="12" xfId="0" applyFont="1" applyFill="1" applyBorder="1" applyAlignment="1">
      <alignment vertical="top"/>
    </xf>
    <xf numFmtId="0" fontId="4" fillId="0" borderId="12" xfId="0" applyFont="1" applyFill="1" applyBorder="1" applyAlignment="1">
      <alignment horizontal="left" vertical="center" wrapText="1"/>
    </xf>
    <xf numFmtId="0" fontId="5" fillId="0" borderId="13" xfId="0" applyFont="1" applyFill="1" applyBorder="1" applyAlignment="1">
      <alignment vertical="center" wrapText="1"/>
    </xf>
    <xf numFmtId="49" fontId="4" fillId="0" borderId="14" xfId="0" applyNumberFormat="1" applyFont="1" applyFill="1" applyBorder="1" applyAlignment="1">
      <alignment horizontal="left" vertical="center" shrinkToFit="1"/>
    </xf>
    <xf numFmtId="0" fontId="4" fillId="0" borderId="14" xfId="0" applyFont="1" applyFill="1" applyBorder="1" applyAlignment="1">
      <alignment horizontal="left" vertical="center" wrapText="1"/>
    </xf>
    <xf numFmtId="0" fontId="5" fillId="0" borderId="12" xfId="0" applyFont="1" applyFill="1" applyBorder="1" applyAlignment="1">
      <alignment horizontal="left" vertical="center"/>
    </xf>
    <xf numFmtId="0" fontId="5" fillId="0" borderId="12" xfId="0" applyFont="1" applyFill="1" applyBorder="1" applyAlignment="1">
      <alignment vertical="center"/>
    </xf>
    <xf numFmtId="49" fontId="4" fillId="0" borderId="9" xfId="0" applyNumberFormat="1" applyFont="1" applyFill="1" applyBorder="1" applyAlignment="1">
      <alignment horizontal="left" shrinkToFit="1"/>
    </xf>
    <xf numFmtId="0" fontId="5" fillId="0" borderId="9" xfId="0" applyFont="1" applyFill="1" applyBorder="1" applyAlignment="1">
      <alignment horizontal="left" vertical="top" wrapText="1"/>
    </xf>
    <xf numFmtId="49" fontId="8" fillId="0" borderId="9" xfId="0" applyNumberFormat="1" applyFont="1" applyFill="1" applyBorder="1" applyAlignment="1">
      <alignment vertical="center"/>
    </xf>
    <xf numFmtId="4" fontId="4" fillId="2" borderId="9" xfId="0" applyNumberFormat="1" applyFont="1" applyFill="1" applyBorder="1" applyAlignment="1">
      <alignment vertical="center"/>
    </xf>
    <xf numFmtId="4" fontId="5" fillId="2" borderId="9" xfId="0" applyNumberFormat="1" applyFont="1" applyFill="1" applyBorder="1" applyAlignment="1">
      <alignment vertical="center"/>
    </xf>
    <xf numFmtId="0" fontId="5" fillId="0" borderId="14" xfId="0" applyFont="1" applyFill="1" applyBorder="1" applyAlignment="1">
      <alignment vertical="center" wrapText="1"/>
    </xf>
    <xf numFmtId="0" fontId="5" fillId="0" borderId="14" xfId="0"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0" fontId="6" fillId="0" borderId="9" xfId="0" applyFont="1" applyFill="1" applyBorder="1" applyAlignment="1">
      <alignment horizontal="left" vertical="center" wrapText="1"/>
    </xf>
    <xf numFmtId="0" fontId="5" fillId="0" borderId="0" xfId="0" applyFont="1" applyFill="1" applyAlignment="1">
      <alignment vertical="center" wrapText="1"/>
    </xf>
    <xf numFmtId="4" fontId="5" fillId="0" borderId="15" xfId="0" applyNumberFormat="1" applyFont="1" applyFill="1" applyBorder="1" applyAlignment="1">
      <alignment horizontal="right" vertical="center" shrinkToFi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93;&#1086;&#1076;&#1099;%202023-2025%20&#1075;&#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2025"/>
      <sheetName val="Лист2"/>
    </sheetNames>
    <sheetDataSet>
      <sheetData sheetId="0">
        <row r="12">
          <cell r="C12">
            <v>3710550501.8199997</v>
          </cell>
        </row>
        <row r="13">
          <cell r="C13">
            <v>1261493798</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tabSelected="1" workbookViewId="0">
      <selection activeCell="H9" sqref="H9"/>
    </sheetView>
  </sheetViews>
  <sheetFormatPr defaultRowHeight="12.75" x14ac:dyDescent="0.2"/>
  <cols>
    <col min="1" max="1" width="27" customWidth="1"/>
    <col min="2" max="2" width="47.5703125" customWidth="1"/>
    <col min="3" max="3" width="8.7109375" customWidth="1"/>
    <col min="4" max="4" width="8.5703125" customWidth="1"/>
    <col min="5" max="6" width="17.140625" customWidth="1"/>
    <col min="9" max="9" width="20.7109375" style="2" customWidth="1"/>
  </cols>
  <sheetData>
    <row r="1" spans="1:6" ht="18.75" x14ac:dyDescent="0.2">
      <c r="A1" s="1"/>
      <c r="B1" s="1"/>
      <c r="C1" s="1"/>
      <c r="D1" s="1" t="s">
        <v>0</v>
      </c>
      <c r="E1" s="1"/>
      <c r="F1" s="1"/>
    </row>
    <row r="2" spans="1:6" ht="18.75" x14ac:dyDescent="0.2">
      <c r="A2" s="1"/>
      <c r="B2" s="1"/>
      <c r="C2" s="1"/>
      <c r="D2" s="1" t="s">
        <v>1</v>
      </c>
      <c r="E2" s="1"/>
      <c r="F2" s="1"/>
    </row>
    <row r="3" spans="1:6" ht="18.75" x14ac:dyDescent="0.2">
      <c r="A3" s="1"/>
      <c r="B3" s="1"/>
      <c r="C3" s="1"/>
      <c r="D3" s="1" t="s">
        <v>2</v>
      </c>
      <c r="E3" s="1"/>
      <c r="F3" s="1"/>
    </row>
    <row r="4" spans="1:6" ht="18.75" x14ac:dyDescent="0.2">
      <c r="A4" s="1"/>
      <c r="B4" s="1"/>
      <c r="C4" s="1"/>
      <c r="D4" s="1" t="s">
        <v>3</v>
      </c>
      <c r="E4" s="1"/>
      <c r="F4" s="1"/>
    </row>
    <row r="5" spans="1:6" ht="18.75" x14ac:dyDescent="0.2">
      <c r="A5" s="1"/>
      <c r="B5" s="1"/>
      <c r="C5" s="1"/>
      <c r="D5" s="1" t="s">
        <v>4</v>
      </c>
      <c r="E5" s="1"/>
      <c r="F5" s="1"/>
    </row>
    <row r="6" spans="1:6" ht="18.75" x14ac:dyDescent="0.2">
      <c r="A6" s="1"/>
      <c r="B6" s="1"/>
      <c r="C6" s="1"/>
      <c r="D6" s="1" t="s">
        <v>5</v>
      </c>
      <c r="E6" s="1"/>
      <c r="F6" s="1"/>
    </row>
    <row r="7" spans="1:6" ht="18.75" x14ac:dyDescent="0.2">
      <c r="A7" s="3" t="s">
        <v>6</v>
      </c>
      <c r="B7" s="3"/>
      <c r="C7" s="3"/>
      <c r="D7" s="3"/>
      <c r="E7" s="3"/>
      <c r="F7" s="3"/>
    </row>
    <row r="8" spans="1:6" ht="18.75" x14ac:dyDescent="0.2">
      <c r="A8" s="3" t="s">
        <v>7</v>
      </c>
      <c r="B8" s="3"/>
      <c r="C8" s="3"/>
      <c r="D8" s="3"/>
      <c r="E8" s="3"/>
      <c r="F8" s="3"/>
    </row>
    <row r="9" spans="1:6" ht="18.75" x14ac:dyDescent="0.2">
      <c r="A9" s="4" t="s">
        <v>8</v>
      </c>
      <c r="B9" s="4"/>
      <c r="C9" s="4"/>
      <c r="D9" s="4"/>
      <c r="E9" s="4"/>
      <c r="F9" s="4"/>
    </row>
    <row r="10" spans="1:6" ht="28.35" customHeight="1" x14ac:dyDescent="0.2">
      <c r="A10" s="5" t="s">
        <v>9</v>
      </c>
      <c r="B10" s="5" t="s">
        <v>10</v>
      </c>
      <c r="C10" s="6" t="s">
        <v>11</v>
      </c>
      <c r="D10" s="7"/>
      <c r="E10" s="7"/>
      <c r="F10" s="8"/>
    </row>
    <row r="11" spans="1:6" ht="28.35" customHeight="1" x14ac:dyDescent="0.2">
      <c r="A11" s="9"/>
      <c r="B11" s="9"/>
      <c r="C11" s="6" t="s">
        <v>12</v>
      </c>
      <c r="D11" s="8"/>
      <c r="E11" s="10" t="s">
        <v>13</v>
      </c>
      <c r="F11" s="10" t="s">
        <v>14</v>
      </c>
    </row>
    <row r="12" spans="1:6" ht="18.75" customHeight="1" x14ac:dyDescent="0.2">
      <c r="A12" s="11" t="s">
        <v>15</v>
      </c>
      <c r="B12" s="11" t="s">
        <v>16</v>
      </c>
      <c r="C12" s="12" t="s">
        <v>17</v>
      </c>
      <c r="D12" s="13"/>
      <c r="E12" s="11" t="s">
        <v>18</v>
      </c>
      <c r="F12" s="11" t="s">
        <v>19</v>
      </c>
    </row>
    <row r="13" spans="1:6" ht="15.75" x14ac:dyDescent="0.2">
      <c r="A13" s="14"/>
      <c r="B13" s="15" t="s">
        <v>20</v>
      </c>
      <c r="C13" s="16">
        <f>'[1]2023-2025'!C12</f>
        <v>3710550501.8199997</v>
      </c>
      <c r="D13" s="17"/>
      <c r="E13" s="18">
        <f>E14+E66</f>
        <v>3377353172.2999997</v>
      </c>
      <c r="F13" s="18">
        <f>F14+F66</f>
        <v>3289878723.5199995</v>
      </c>
    </row>
    <row r="14" spans="1:6" ht="15.75" x14ac:dyDescent="0.2">
      <c r="A14" s="19" t="s">
        <v>21</v>
      </c>
      <c r="B14" s="15" t="s">
        <v>22</v>
      </c>
      <c r="C14" s="16">
        <f>'[1]2023-2025'!C13</f>
        <v>1261493798</v>
      </c>
      <c r="D14" s="17"/>
      <c r="E14" s="20">
        <f>E15+E21+E25+E32+E34+E36+E39+E55+E59+E62+E48</f>
        <v>1306518200</v>
      </c>
      <c r="F14" s="20">
        <f>F15+F21+F25+F32+F34+F36+F39+F55+F59+F62+F48</f>
        <v>1348278000</v>
      </c>
    </row>
    <row r="15" spans="1:6" ht="15.75" x14ac:dyDescent="0.2">
      <c r="A15" s="19" t="s">
        <v>23</v>
      </c>
      <c r="B15" s="15" t="s">
        <v>24</v>
      </c>
      <c r="C15" s="16">
        <f>C16+C17+C18+C19+C20</f>
        <v>453645000</v>
      </c>
      <c r="D15" s="17"/>
      <c r="E15" s="21">
        <f>E16+E17+E18+E20+E19</f>
        <v>487619000</v>
      </c>
      <c r="F15" s="21">
        <f>F16+F17+F18+F20+F19</f>
        <v>502617000</v>
      </c>
    </row>
    <row r="16" spans="1:6" ht="110.25" x14ac:dyDescent="0.2">
      <c r="A16" s="22" t="s">
        <v>25</v>
      </c>
      <c r="B16" s="23" t="s">
        <v>26</v>
      </c>
      <c r="C16" s="24">
        <v>433533000</v>
      </c>
      <c r="D16" s="25"/>
      <c r="E16" s="26">
        <v>466194000</v>
      </c>
      <c r="F16" s="27">
        <v>480550000</v>
      </c>
    </row>
    <row r="17" spans="1:6" ht="157.5" x14ac:dyDescent="0.2">
      <c r="A17" s="22" t="s">
        <v>27</v>
      </c>
      <c r="B17" s="23" t="s">
        <v>28</v>
      </c>
      <c r="C17" s="24">
        <v>1142000</v>
      </c>
      <c r="D17" s="25"/>
      <c r="E17" s="26">
        <v>1228000</v>
      </c>
      <c r="F17" s="27">
        <v>1265000</v>
      </c>
    </row>
    <row r="18" spans="1:6" ht="63" x14ac:dyDescent="0.2">
      <c r="A18" s="28" t="s">
        <v>29</v>
      </c>
      <c r="B18" s="28" t="s">
        <v>30</v>
      </c>
      <c r="C18" s="24">
        <v>10966000</v>
      </c>
      <c r="D18" s="25"/>
      <c r="E18" s="26">
        <v>11786000</v>
      </c>
      <c r="F18" s="27">
        <v>12140000</v>
      </c>
    </row>
    <row r="19" spans="1:6" ht="126" x14ac:dyDescent="0.2">
      <c r="A19" s="28" t="s">
        <v>31</v>
      </c>
      <c r="B19" s="28" t="s">
        <v>32</v>
      </c>
      <c r="C19" s="24">
        <v>1620000</v>
      </c>
      <c r="D19" s="25"/>
      <c r="E19" s="29">
        <v>1836000</v>
      </c>
      <c r="F19" s="29">
        <v>1890000</v>
      </c>
    </row>
    <row r="20" spans="1:6" ht="141.75" x14ac:dyDescent="0.2">
      <c r="A20" s="28" t="s">
        <v>33</v>
      </c>
      <c r="B20" s="28" t="s">
        <v>34</v>
      </c>
      <c r="C20" s="24">
        <v>6384000</v>
      </c>
      <c r="D20" s="25"/>
      <c r="E20" s="29">
        <v>6575000</v>
      </c>
      <c r="F20" s="29">
        <v>6772000</v>
      </c>
    </row>
    <row r="21" spans="1:6" ht="47.25" x14ac:dyDescent="0.2">
      <c r="A21" s="30" t="s">
        <v>35</v>
      </c>
      <c r="B21" s="15" t="s">
        <v>36</v>
      </c>
      <c r="C21" s="16">
        <f>C22+C23+C24</f>
        <v>28487000</v>
      </c>
      <c r="D21" s="17"/>
      <c r="E21" s="20">
        <f>E22+E23+E24</f>
        <v>29000000</v>
      </c>
      <c r="F21" s="20">
        <f>F22+F23+F24</f>
        <v>29000000</v>
      </c>
    </row>
    <row r="22" spans="1:6" ht="94.5" x14ac:dyDescent="0.2">
      <c r="A22" s="31" t="s">
        <v>37</v>
      </c>
      <c r="B22" s="32" t="s">
        <v>38</v>
      </c>
      <c r="C22" s="24">
        <v>13177000</v>
      </c>
      <c r="D22" s="25"/>
      <c r="E22" s="26">
        <v>13414000</v>
      </c>
      <c r="F22" s="26">
        <v>13414000</v>
      </c>
    </row>
    <row r="23" spans="1:6" ht="126" x14ac:dyDescent="0.2">
      <c r="A23" s="31" t="s">
        <v>39</v>
      </c>
      <c r="B23" s="32" t="s">
        <v>40</v>
      </c>
      <c r="C23" s="24">
        <v>75000</v>
      </c>
      <c r="D23" s="25"/>
      <c r="E23" s="26">
        <v>76000</v>
      </c>
      <c r="F23" s="26">
        <v>76000</v>
      </c>
    </row>
    <row r="24" spans="1:6" ht="94.5" x14ac:dyDescent="0.2">
      <c r="A24" s="31" t="s">
        <v>41</v>
      </c>
      <c r="B24" s="32" t="s">
        <v>42</v>
      </c>
      <c r="C24" s="24">
        <v>15235000</v>
      </c>
      <c r="D24" s="25"/>
      <c r="E24" s="26">
        <v>15510000</v>
      </c>
      <c r="F24" s="26">
        <v>15510000</v>
      </c>
    </row>
    <row r="25" spans="1:6" ht="15.75" x14ac:dyDescent="0.2">
      <c r="A25" s="33" t="s">
        <v>43</v>
      </c>
      <c r="B25" s="15" t="s">
        <v>44</v>
      </c>
      <c r="C25" s="16">
        <f>C26+C30+C31</f>
        <v>558382000</v>
      </c>
      <c r="D25" s="17"/>
      <c r="E25" s="20">
        <f>E26+E31+E30</f>
        <v>570491000</v>
      </c>
      <c r="F25" s="20">
        <f>F26+F31+F30</f>
        <v>597591000</v>
      </c>
    </row>
    <row r="26" spans="1:6" ht="31.5" x14ac:dyDescent="0.2">
      <c r="A26" s="34" t="s">
        <v>45</v>
      </c>
      <c r="B26" s="23" t="s">
        <v>46</v>
      </c>
      <c r="C26" s="24">
        <f>C27+C28+C29</f>
        <v>527787000</v>
      </c>
      <c r="D26" s="25"/>
      <c r="E26" s="35">
        <f>E27+E28+E29</f>
        <v>537000000</v>
      </c>
      <c r="F26" s="35">
        <f>F27+F28+F29</f>
        <v>564000000</v>
      </c>
    </row>
    <row r="27" spans="1:6" ht="47.25" x14ac:dyDescent="0.2">
      <c r="A27" s="22" t="s">
        <v>47</v>
      </c>
      <c r="B27" s="23" t="s">
        <v>48</v>
      </c>
      <c r="C27" s="24">
        <v>374575000</v>
      </c>
      <c r="D27" s="25"/>
      <c r="E27" s="26">
        <v>381115000</v>
      </c>
      <c r="F27" s="26">
        <v>400275000</v>
      </c>
    </row>
    <row r="28" spans="1:6" ht="94.5" x14ac:dyDescent="0.2">
      <c r="A28" s="22" t="s">
        <v>49</v>
      </c>
      <c r="B28" s="23" t="s">
        <v>50</v>
      </c>
      <c r="C28" s="24">
        <v>153162000</v>
      </c>
      <c r="D28" s="25"/>
      <c r="E28" s="26">
        <v>155835000</v>
      </c>
      <c r="F28" s="26">
        <v>163672000</v>
      </c>
    </row>
    <row r="29" spans="1:6" ht="63" x14ac:dyDescent="0.2">
      <c r="A29" s="22" t="s">
        <v>51</v>
      </c>
      <c r="B29" s="23" t="s">
        <v>52</v>
      </c>
      <c r="C29" s="24">
        <v>50000</v>
      </c>
      <c r="D29" s="25"/>
      <c r="E29" s="26">
        <v>50000</v>
      </c>
      <c r="F29" s="26">
        <v>53000</v>
      </c>
    </row>
    <row r="30" spans="1:6" ht="15.75" x14ac:dyDescent="0.2">
      <c r="A30" s="22" t="s">
        <v>53</v>
      </c>
      <c r="B30" s="23" t="s">
        <v>54</v>
      </c>
      <c r="C30" s="24">
        <v>770000</v>
      </c>
      <c r="D30" s="25"/>
      <c r="E30" s="26">
        <v>3591000</v>
      </c>
      <c r="F30" s="26">
        <v>3591000</v>
      </c>
    </row>
    <row r="31" spans="1:6" ht="63" x14ac:dyDescent="0.2">
      <c r="A31" s="22" t="s">
        <v>55</v>
      </c>
      <c r="B31" s="23" t="s">
        <v>56</v>
      </c>
      <c r="C31" s="24">
        <v>29825000</v>
      </c>
      <c r="D31" s="25"/>
      <c r="E31" s="26">
        <v>29900000</v>
      </c>
      <c r="F31" s="26">
        <v>30000000</v>
      </c>
    </row>
    <row r="32" spans="1:6" ht="15.75" x14ac:dyDescent="0.2">
      <c r="A32" s="36" t="s">
        <v>57</v>
      </c>
      <c r="B32" s="37" t="s">
        <v>58</v>
      </c>
      <c r="C32" s="16">
        <f>C33</f>
        <v>49431000</v>
      </c>
      <c r="D32" s="17"/>
      <c r="E32" s="21">
        <f>E33</f>
        <v>47330000</v>
      </c>
      <c r="F32" s="21">
        <f>F33</f>
        <v>45336000</v>
      </c>
    </row>
    <row r="33" spans="1:6" ht="47.25" x14ac:dyDescent="0.2">
      <c r="A33" s="32" t="s">
        <v>59</v>
      </c>
      <c r="B33" s="38" t="s">
        <v>60</v>
      </c>
      <c r="C33" s="24">
        <v>49431000</v>
      </c>
      <c r="D33" s="25"/>
      <c r="E33" s="26">
        <v>47330000</v>
      </c>
      <c r="F33" s="26">
        <v>45336000</v>
      </c>
    </row>
    <row r="34" spans="1:6" ht="15.75" x14ac:dyDescent="0.2">
      <c r="A34" s="39" t="s">
        <v>61</v>
      </c>
      <c r="B34" s="40" t="s">
        <v>62</v>
      </c>
      <c r="C34" s="16">
        <f>C35</f>
        <v>24500000</v>
      </c>
      <c r="D34" s="17"/>
      <c r="E34" s="21">
        <f>E35</f>
        <v>24600000</v>
      </c>
      <c r="F34" s="21">
        <f>F35</f>
        <v>24700000</v>
      </c>
    </row>
    <row r="35" spans="1:6" ht="31.5" x14ac:dyDescent="0.2">
      <c r="A35" s="22" t="s">
        <v>63</v>
      </c>
      <c r="B35" s="23" t="s">
        <v>64</v>
      </c>
      <c r="C35" s="24">
        <v>24500000</v>
      </c>
      <c r="D35" s="25"/>
      <c r="E35" s="26">
        <v>24600000</v>
      </c>
      <c r="F35" s="26">
        <v>24700000</v>
      </c>
    </row>
    <row r="36" spans="1:6" ht="15.75" x14ac:dyDescent="0.2">
      <c r="A36" s="36" t="s">
        <v>65</v>
      </c>
      <c r="B36" s="15" t="s">
        <v>66</v>
      </c>
      <c r="C36" s="16">
        <f>C37+C38</f>
        <v>1430000</v>
      </c>
      <c r="D36" s="17"/>
      <c r="E36" s="21">
        <f>E37+E38</f>
        <v>1440000</v>
      </c>
      <c r="F36" s="21">
        <f>F37+F38</f>
        <v>1600000</v>
      </c>
    </row>
    <row r="37" spans="1:6" ht="63" x14ac:dyDescent="0.2">
      <c r="A37" s="41" t="s">
        <v>67</v>
      </c>
      <c r="B37" s="23" t="s">
        <v>68</v>
      </c>
      <c r="C37" s="24">
        <v>1400000</v>
      </c>
      <c r="D37" s="25"/>
      <c r="E37" s="26">
        <v>1410000</v>
      </c>
      <c r="F37" s="26">
        <v>1450000</v>
      </c>
    </row>
    <row r="38" spans="1:6" ht="47.25" x14ac:dyDescent="0.2">
      <c r="A38" s="42" t="s">
        <v>69</v>
      </c>
      <c r="B38" s="23" t="s">
        <v>70</v>
      </c>
      <c r="C38" s="24">
        <v>30000</v>
      </c>
      <c r="D38" s="25"/>
      <c r="E38" s="26">
        <v>30000</v>
      </c>
      <c r="F38" s="26">
        <v>150000</v>
      </c>
    </row>
    <row r="39" spans="1:6" ht="47.25" x14ac:dyDescent="0.2">
      <c r="A39" s="19" t="s">
        <v>71</v>
      </c>
      <c r="B39" s="15" t="s">
        <v>72</v>
      </c>
      <c r="C39" s="16">
        <f>C40+C41+C45</f>
        <v>78390798</v>
      </c>
      <c r="D39" s="17"/>
      <c r="E39" s="18">
        <f>E41+E40+E45</f>
        <v>78585200</v>
      </c>
      <c r="F39" s="18">
        <f>F41+F40+F45</f>
        <v>79776000</v>
      </c>
    </row>
    <row r="40" spans="1:6" ht="47.25" x14ac:dyDescent="0.2">
      <c r="A40" s="22" t="s">
        <v>73</v>
      </c>
      <c r="B40" s="23" t="s">
        <v>74</v>
      </c>
      <c r="C40" s="24">
        <v>798</v>
      </c>
      <c r="D40" s="25"/>
      <c r="E40" s="27">
        <v>200</v>
      </c>
      <c r="F40" s="27">
        <v>0</v>
      </c>
    </row>
    <row r="41" spans="1:6" ht="141.75" x14ac:dyDescent="0.2">
      <c r="A41" s="22" t="s">
        <v>75</v>
      </c>
      <c r="B41" s="23" t="s">
        <v>76</v>
      </c>
      <c r="C41" s="24">
        <f>C42+C43+C44</f>
        <v>76500000</v>
      </c>
      <c r="D41" s="25"/>
      <c r="E41" s="27">
        <f>E42+E43+E44</f>
        <v>76655000</v>
      </c>
      <c r="F41" s="27">
        <f>F42+F43+F44</f>
        <v>76816000</v>
      </c>
    </row>
    <row r="42" spans="1:6" ht="126" x14ac:dyDescent="0.2">
      <c r="A42" s="22" t="s">
        <v>77</v>
      </c>
      <c r="B42" s="23" t="s">
        <v>78</v>
      </c>
      <c r="C42" s="24">
        <v>68107000</v>
      </c>
      <c r="D42" s="25"/>
      <c r="E42" s="26">
        <v>68107000</v>
      </c>
      <c r="F42" s="26">
        <v>68107000</v>
      </c>
    </row>
    <row r="43" spans="1:6" ht="110.25" x14ac:dyDescent="0.2">
      <c r="A43" s="22" t="s">
        <v>79</v>
      </c>
      <c r="B43" s="23" t="s">
        <v>80</v>
      </c>
      <c r="C43" s="24">
        <v>3893000</v>
      </c>
      <c r="D43" s="25"/>
      <c r="E43" s="26">
        <v>4048000</v>
      </c>
      <c r="F43" s="26">
        <v>4209000</v>
      </c>
    </row>
    <row r="44" spans="1:6" ht="63" x14ac:dyDescent="0.2">
      <c r="A44" s="22" t="s">
        <v>81</v>
      </c>
      <c r="B44" s="23" t="s">
        <v>82</v>
      </c>
      <c r="C44" s="24">
        <v>4500000</v>
      </c>
      <c r="D44" s="25"/>
      <c r="E44" s="26">
        <v>4500000</v>
      </c>
      <c r="F44" s="26">
        <v>4500000</v>
      </c>
    </row>
    <row r="45" spans="1:6" ht="157.5" x14ac:dyDescent="0.2">
      <c r="A45" s="22" t="s">
        <v>83</v>
      </c>
      <c r="B45" s="23" t="s">
        <v>84</v>
      </c>
      <c r="C45" s="24">
        <f>C46+C47</f>
        <v>1890000</v>
      </c>
      <c r="D45" s="25"/>
      <c r="E45" s="26">
        <f>E46+E47</f>
        <v>1930000</v>
      </c>
      <c r="F45" s="26">
        <f>F46+F47</f>
        <v>2960000</v>
      </c>
    </row>
    <row r="46" spans="1:6" ht="189" x14ac:dyDescent="0.2">
      <c r="A46" s="22" t="s">
        <v>85</v>
      </c>
      <c r="B46" s="23" t="s">
        <v>86</v>
      </c>
      <c r="C46" s="24">
        <v>1460000</v>
      </c>
      <c r="D46" s="25"/>
      <c r="E46" s="26">
        <v>1500000</v>
      </c>
      <c r="F46" s="26">
        <v>2530000</v>
      </c>
    </row>
    <row r="47" spans="1:6" ht="204.75" x14ac:dyDescent="0.2">
      <c r="A47" s="22" t="s">
        <v>87</v>
      </c>
      <c r="B47" s="23" t="s">
        <v>88</v>
      </c>
      <c r="C47" s="24">
        <v>430000</v>
      </c>
      <c r="D47" s="25"/>
      <c r="E47" s="26">
        <v>430000</v>
      </c>
      <c r="F47" s="26">
        <v>430000</v>
      </c>
    </row>
    <row r="48" spans="1:6" ht="31.5" x14ac:dyDescent="0.2">
      <c r="A48" s="19" t="s">
        <v>89</v>
      </c>
      <c r="B48" s="15" t="s">
        <v>90</v>
      </c>
      <c r="C48" s="16">
        <f>C49+C50+C51+C54</f>
        <v>4247000</v>
      </c>
      <c r="D48" s="17"/>
      <c r="E48" s="21">
        <f>E49+E50+E51+E54</f>
        <v>4247000</v>
      </c>
      <c r="F48" s="21">
        <f>F49+F50+F51+F54</f>
        <v>4247000</v>
      </c>
    </row>
    <row r="49" spans="1:6" ht="47.25" x14ac:dyDescent="0.2">
      <c r="A49" s="22" t="s">
        <v>91</v>
      </c>
      <c r="B49" s="23" t="s">
        <v>92</v>
      </c>
      <c r="C49" s="24">
        <v>212000</v>
      </c>
      <c r="D49" s="25"/>
      <c r="E49" s="26">
        <v>212000</v>
      </c>
      <c r="F49" s="26">
        <v>212000</v>
      </c>
    </row>
    <row r="50" spans="1:6" ht="31.5" x14ac:dyDescent="0.2">
      <c r="A50" s="22" t="s">
        <v>93</v>
      </c>
      <c r="B50" s="23" t="s">
        <v>94</v>
      </c>
      <c r="C50" s="24">
        <v>42000</v>
      </c>
      <c r="D50" s="25"/>
      <c r="E50" s="26">
        <v>42000</v>
      </c>
      <c r="F50" s="26">
        <v>42000</v>
      </c>
    </row>
    <row r="51" spans="1:6" ht="31.5" x14ac:dyDescent="0.2">
      <c r="A51" s="22" t="s">
        <v>95</v>
      </c>
      <c r="B51" s="23" t="s">
        <v>96</v>
      </c>
      <c r="C51" s="24">
        <f>C52+C53</f>
        <v>3971000</v>
      </c>
      <c r="D51" s="25"/>
      <c r="E51" s="26">
        <f>E52+E53</f>
        <v>3971000</v>
      </c>
      <c r="F51" s="26">
        <f>F52+F53</f>
        <v>3971000</v>
      </c>
    </row>
    <row r="52" spans="1:6" ht="15.75" x14ac:dyDescent="0.2">
      <c r="A52" s="22" t="s">
        <v>97</v>
      </c>
      <c r="B52" s="23" t="s">
        <v>98</v>
      </c>
      <c r="C52" s="24">
        <v>892000</v>
      </c>
      <c r="D52" s="25"/>
      <c r="E52" s="26">
        <v>892000</v>
      </c>
      <c r="F52" s="26">
        <v>892000</v>
      </c>
    </row>
    <row r="53" spans="1:6" ht="31.5" x14ac:dyDescent="0.2">
      <c r="A53" s="22" t="s">
        <v>99</v>
      </c>
      <c r="B53" s="23" t="s">
        <v>100</v>
      </c>
      <c r="C53" s="24">
        <v>3079000</v>
      </c>
      <c r="D53" s="25"/>
      <c r="E53" s="26">
        <v>3079000</v>
      </c>
      <c r="F53" s="26">
        <v>3079000</v>
      </c>
    </row>
    <row r="54" spans="1:6" ht="63" x14ac:dyDescent="0.2">
      <c r="A54" s="22" t="s">
        <v>101</v>
      </c>
      <c r="B54" s="23" t="s">
        <v>102</v>
      </c>
      <c r="C54" s="24">
        <v>22000</v>
      </c>
      <c r="D54" s="25"/>
      <c r="E54" s="26">
        <v>22000</v>
      </c>
      <c r="F54" s="26">
        <v>22000</v>
      </c>
    </row>
    <row r="55" spans="1:6" ht="31.5" x14ac:dyDescent="0.2">
      <c r="A55" s="19" t="s">
        <v>103</v>
      </c>
      <c r="B55" s="15" t="s">
        <v>104</v>
      </c>
      <c r="C55" s="16">
        <f>C56+C57+C58</f>
        <v>16251000</v>
      </c>
      <c r="D55" s="17"/>
      <c r="E55" s="18">
        <f>E57+E58+E56</f>
        <v>16251000</v>
      </c>
      <c r="F55" s="18">
        <f>F57+F58+F56</f>
        <v>16251000</v>
      </c>
    </row>
    <row r="56" spans="1:6" ht="47.25" x14ac:dyDescent="0.2">
      <c r="A56" s="22" t="s">
        <v>105</v>
      </c>
      <c r="B56" s="23" t="s">
        <v>106</v>
      </c>
      <c r="C56" s="24">
        <v>16000000</v>
      </c>
      <c r="D56" s="25"/>
      <c r="E56" s="26">
        <v>16000000</v>
      </c>
      <c r="F56" s="26">
        <v>16000000</v>
      </c>
    </row>
    <row r="57" spans="1:6" ht="63" x14ac:dyDescent="0.2">
      <c r="A57" s="22" t="s">
        <v>107</v>
      </c>
      <c r="B57" s="23" t="s">
        <v>108</v>
      </c>
      <c r="C57" s="24">
        <v>126000</v>
      </c>
      <c r="D57" s="25"/>
      <c r="E57" s="26">
        <v>126000</v>
      </c>
      <c r="F57" s="26">
        <v>126000</v>
      </c>
    </row>
    <row r="58" spans="1:6" ht="31.5" x14ac:dyDescent="0.2">
      <c r="A58" s="22" t="s">
        <v>109</v>
      </c>
      <c r="B58" s="23" t="s">
        <v>110</v>
      </c>
      <c r="C58" s="24">
        <v>125000</v>
      </c>
      <c r="D58" s="25"/>
      <c r="E58" s="26">
        <v>125000</v>
      </c>
      <c r="F58" s="26">
        <v>125000</v>
      </c>
    </row>
    <row r="59" spans="1:6" ht="31.5" x14ac:dyDescent="0.2">
      <c r="A59" s="19" t="s">
        <v>111</v>
      </c>
      <c r="B59" s="15" t="s">
        <v>112</v>
      </c>
      <c r="C59" s="16">
        <f>C60+C61</f>
        <v>46500000</v>
      </c>
      <c r="D59" s="17"/>
      <c r="E59" s="20">
        <f>E60+E61</f>
        <v>46700000</v>
      </c>
      <c r="F59" s="20">
        <f>F60+F61</f>
        <v>46900000</v>
      </c>
    </row>
    <row r="60" spans="1:6" ht="78.75" x14ac:dyDescent="0.2">
      <c r="A60" s="22" t="s">
        <v>113</v>
      </c>
      <c r="B60" s="23" t="s">
        <v>114</v>
      </c>
      <c r="C60" s="24">
        <v>41000000</v>
      </c>
      <c r="D60" s="25"/>
      <c r="E60" s="26">
        <v>41000000</v>
      </c>
      <c r="F60" s="26">
        <v>41000000</v>
      </c>
    </row>
    <row r="61" spans="1:6" ht="141.75" x14ac:dyDescent="0.2">
      <c r="A61" s="22" t="s">
        <v>115</v>
      </c>
      <c r="B61" s="23" t="s">
        <v>116</v>
      </c>
      <c r="C61" s="24">
        <v>5500000</v>
      </c>
      <c r="D61" s="25"/>
      <c r="E61" s="26">
        <v>5700000</v>
      </c>
      <c r="F61" s="26">
        <v>5900000</v>
      </c>
    </row>
    <row r="62" spans="1:6" ht="15.75" x14ac:dyDescent="0.25">
      <c r="A62" s="43" t="s">
        <v>117</v>
      </c>
      <c r="B62" s="15" t="s">
        <v>118</v>
      </c>
      <c r="C62" s="16">
        <f>C63+C64+C65</f>
        <v>230000</v>
      </c>
      <c r="D62" s="17"/>
      <c r="E62" s="20">
        <f>E63+E64+E65</f>
        <v>255000</v>
      </c>
      <c r="F62" s="20">
        <f>F63+F64+F65</f>
        <v>260000</v>
      </c>
    </row>
    <row r="63" spans="1:6" ht="110.25" x14ac:dyDescent="0.2">
      <c r="A63" s="22" t="s">
        <v>119</v>
      </c>
      <c r="B63" s="23" t="s">
        <v>120</v>
      </c>
      <c r="C63" s="24">
        <v>20000</v>
      </c>
      <c r="D63" s="25"/>
      <c r="E63" s="26">
        <v>30000</v>
      </c>
      <c r="F63" s="26">
        <v>30000</v>
      </c>
    </row>
    <row r="64" spans="1:6" ht="126" x14ac:dyDescent="0.2">
      <c r="A64" s="22" t="s">
        <v>121</v>
      </c>
      <c r="B64" s="44" t="s">
        <v>122</v>
      </c>
      <c r="C64" s="24">
        <v>10000</v>
      </c>
      <c r="D64" s="25"/>
      <c r="E64" s="26">
        <v>20000</v>
      </c>
      <c r="F64" s="26">
        <v>20000</v>
      </c>
    </row>
    <row r="65" spans="1:6" ht="63" x14ac:dyDescent="0.2">
      <c r="A65" s="22" t="s">
        <v>123</v>
      </c>
      <c r="B65" s="23" t="s">
        <v>124</v>
      </c>
      <c r="C65" s="24">
        <v>200000</v>
      </c>
      <c r="D65" s="25"/>
      <c r="E65" s="26">
        <v>205000</v>
      </c>
      <c r="F65" s="26">
        <v>210000</v>
      </c>
    </row>
    <row r="66" spans="1:6" ht="15.75" x14ac:dyDescent="0.25">
      <c r="A66" s="43" t="s">
        <v>125</v>
      </c>
      <c r="B66" s="15" t="s">
        <v>126</v>
      </c>
      <c r="C66" s="16">
        <f>C67</f>
        <v>2449056703.8199997</v>
      </c>
      <c r="D66" s="17"/>
      <c r="E66" s="21">
        <f>E67</f>
        <v>2070834972.2999997</v>
      </c>
      <c r="F66" s="21">
        <f>F67</f>
        <v>1941600723.5199997</v>
      </c>
    </row>
    <row r="67" spans="1:6" ht="47.25" x14ac:dyDescent="0.2">
      <c r="A67" s="19" t="s">
        <v>127</v>
      </c>
      <c r="B67" s="15" t="s">
        <v>128</v>
      </c>
      <c r="C67" s="16">
        <f>C68+C70+C89+C116+C122</f>
        <v>2449056703.8199997</v>
      </c>
      <c r="D67" s="17"/>
      <c r="E67" s="20">
        <f>E68+E70+E89+E116+E122</f>
        <v>2070834972.2999997</v>
      </c>
      <c r="F67" s="20">
        <f>F68+F70+F89+F116+F122</f>
        <v>1941600723.5199997</v>
      </c>
    </row>
    <row r="68" spans="1:6" ht="31.5" x14ac:dyDescent="0.2">
      <c r="A68" s="45" t="s">
        <v>129</v>
      </c>
      <c r="B68" s="15" t="s">
        <v>130</v>
      </c>
      <c r="C68" s="16">
        <f>C69</f>
        <v>119662900</v>
      </c>
      <c r="D68" s="17"/>
      <c r="E68" s="46">
        <f>E69</f>
        <v>54592300</v>
      </c>
      <c r="F68" s="46">
        <f>F69</f>
        <v>61146600</v>
      </c>
    </row>
    <row r="69" spans="1:6" ht="31.5" x14ac:dyDescent="0.2">
      <c r="A69" s="22" t="s">
        <v>131</v>
      </c>
      <c r="B69" s="23" t="s">
        <v>132</v>
      </c>
      <c r="C69" s="24">
        <v>119662900</v>
      </c>
      <c r="D69" s="25"/>
      <c r="E69" s="47">
        <v>54592300</v>
      </c>
      <c r="F69" s="47">
        <v>61146600</v>
      </c>
    </row>
    <row r="70" spans="1:6" ht="47.25" x14ac:dyDescent="0.2">
      <c r="A70" s="19" t="s">
        <v>133</v>
      </c>
      <c r="B70" s="15" t="s">
        <v>134</v>
      </c>
      <c r="C70" s="16">
        <f>C71+C72+C73+C74+C75+C76+C77+C78+C79+C80+C81+C82+C83+C84+C85+C86+C87+C88</f>
        <v>501060911.69</v>
      </c>
      <c r="D70" s="17"/>
      <c r="E70" s="20">
        <f>E71+E73+E74+E76+E77+E79+E81+E82+E83+E84+E87+E88+E72+E75+E78+E80+E85+E86</f>
        <v>185363860.35000002</v>
      </c>
      <c r="F70" s="20">
        <f>F71+F73+F74+F76+F77+F79+F81+F82+F83+F84+F87+F88+F72+F75+F78+F80+F85+F86</f>
        <v>225731857.25000003</v>
      </c>
    </row>
    <row r="71" spans="1:6" ht="204.75" x14ac:dyDescent="0.2">
      <c r="A71" s="22" t="s">
        <v>135</v>
      </c>
      <c r="B71" s="48" t="s">
        <v>136</v>
      </c>
      <c r="C71" s="24">
        <v>79118308</v>
      </c>
      <c r="D71" s="25"/>
      <c r="E71" s="35">
        <v>24595000</v>
      </c>
      <c r="F71" s="35">
        <v>64962658</v>
      </c>
    </row>
    <row r="72" spans="1:6" ht="78.75" x14ac:dyDescent="0.2">
      <c r="A72" s="22" t="s">
        <v>137</v>
      </c>
      <c r="B72" s="48" t="s">
        <v>138</v>
      </c>
      <c r="C72" s="24">
        <v>2172338.8199999998</v>
      </c>
      <c r="D72" s="25"/>
      <c r="E72" s="35">
        <v>2454316.2400000002</v>
      </c>
      <c r="F72" s="35">
        <v>2454316.2400000002</v>
      </c>
    </row>
    <row r="73" spans="1:6" ht="63" x14ac:dyDescent="0.2">
      <c r="A73" s="22" t="s">
        <v>139</v>
      </c>
      <c r="B73" s="48" t="s">
        <v>140</v>
      </c>
      <c r="C73" s="24">
        <v>53325889.469999999</v>
      </c>
      <c r="D73" s="25"/>
      <c r="E73" s="35">
        <v>0</v>
      </c>
      <c r="F73" s="35">
        <v>0</v>
      </c>
    </row>
    <row r="74" spans="1:6" ht="94.5" x14ac:dyDescent="0.2">
      <c r="A74" s="22" t="s">
        <v>141</v>
      </c>
      <c r="B74" s="48" t="s">
        <v>142</v>
      </c>
      <c r="C74" s="24">
        <v>74742022</v>
      </c>
      <c r="D74" s="25"/>
      <c r="E74" s="35">
        <v>76608805.5</v>
      </c>
      <c r="F74" s="35">
        <v>76608805.5</v>
      </c>
    </row>
    <row r="75" spans="1:6" ht="78.75" x14ac:dyDescent="0.2">
      <c r="A75" s="22" t="s">
        <v>143</v>
      </c>
      <c r="B75" s="32" t="s">
        <v>144</v>
      </c>
      <c r="C75" s="24">
        <v>0</v>
      </c>
      <c r="D75" s="25"/>
      <c r="E75" s="35">
        <v>20123.099999999999</v>
      </c>
      <c r="F75" s="35">
        <v>20123.099999999999</v>
      </c>
    </row>
    <row r="76" spans="1:6" ht="47.25" x14ac:dyDescent="0.2">
      <c r="A76" s="22" t="s">
        <v>145</v>
      </c>
      <c r="B76" s="32" t="s">
        <v>146</v>
      </c>
      <c r="C76" s="24">
        <v>1916920</v>
      </c>
      <c r="D76" s="25"/>
      <c r="E76" s="35">
        <v>1912050</v>
      </c>
      <c r="F76" s="35">
        <v>1912050</v>
      </c>
    </row>
    <row r="77" spans="1:6" ht="47.25" x14ac:dyDescent="0.2">
      <c r="A77" s="22" t="s">
        <v>147</v>
      </c>
      <c r="B77" s="32" t="s">
        <v>148</v>
      </c>
      <c r="C77" s="24">
        <v>555220.9</v>
      </c>
      <c r="D77" s="25"/>
      <c r="E77" s="35">
        <v>555220.9</v>
      </c>
      <c r="F77" s="35">
        <v>555220.9</v>
      </c>
    </row>
    <row r="78" spans="1:6" ht="47.25" x14ac:dyDescent="0.2">
      <c r="A78" s="22" t="s">
        <v>149</v>
      </c>
      <c r="B78" s="49" t="s">
        <v>150</v>
      </c>
      <c r="C78" s="24">
        <v>5112351.13</v>
      </c>
      <c r="D78" s="25"/>
      <c r="E78" s="35">
        <v>4880342.78</v>
      </c>
      <c r="F78" s="35">
        <v>4880342.78</v>
      </c>
    </row>
    <row r="79" spans="1:6" ht="47.25" x14ac:dyDescent="0.2">
      <c r="A79" s="22" t="s">
        <v>151</v>
      </c>
      <c r="B79" s="49" t="s">
        <v>152</v>
      </c>
      <c r="C79" s="24">
        <v>197169680</v>
      </c>
      <c r="D79" s="25"/>
      <c r="E79" s="35">
        <v>0</v>
      </c>
      <c r="F79" s="35">
        <v>0</v>
      </c>
    </row>
    <row r="80" spans="1:6" ht="47.25" x14ac:dyDescent="0.2">
      <c r="A80" s="50" t="s">
        <v>153</v>
      </c>
      <c r="B80" s="32" t="s">
        <v>154</v>
      </c>
      <c r="C80" s="24">
        <v>12076700</v>
      </c>
      <c r="D80" s="25"/>
      <c r="E80" s="35">
        <v>0</v>
      </c>
      <c r="F80" s="35">
        <v>0</v>
      </c>
    </row>
    <row r="81" spans="1:6" ht="78.75" x14ac:dyDescent="0.2">
      <c r="A81" s="50" t="s">
        <v>155</v>
      </c>
      <c r="B81" s="32" t="s">
        <v>156</v>
      </c>
      <c r="C81" s="24">
        <v>26250000</v>
      </c>
      <c r="D81" s="25"/>
      <c r="E81" s="35">
        <v>26250000</v>
      </c>
      <c r="F81" s="35">
        <v>26250000</v>
      </c>
    </row>
    <row r="82" spans="1:6" ht="189" x14ac:dyDescent="0.2">
      <c r="A82" s="50" t="s">
        <v>157</v>
      </c>
      <c r="B82" s="32" t="s">
        <v>158</v>
      </c>
      <c r="C82" s="24">
        <v>14329995.6</v>
      </c>
      <c r="D82" s="25"/>
      <c r="E82" s="35">
        <v>14403478.5</v>
      </c>
      <c r="F82" s="35">
        <v>14403817.4</v>
      </c>
    </row>
    <row r="83" spans="1:6" ht="141.75" x14ac:dyDescent="0.2">
      <c r="A83" s="50" t="s">
        <v>159</v>
      </c>
      <c r="B83" s="32" t="s">
        <v>160</v>
      </c>
      <c r="C83" s="24">
        <v>8934000</v>
      </c>
      <c r="D83" s="25"/>
      <c r="E83" s="35">
        <v>8989000</v>
      </c>
      <c r="F83" s="35">
        <v>8989000</v>
      </c>
    </row>
    <row r="84" spans="1:6" ht="110.25" x14ac:dyDescent="0.2">
      <c r="A84" s="50" t="s">
        <v>161</v>
      </c>
      <c r="B84" s="51" t="s">
        <v>162</v>
      </c>
      <c r="C84" s="24">
        <v>6679034.7999999998</v>
      </c>
      <c r="D84" s="25"/>
      <c r="E84" s="35">
        <v>6679034.7999999998</v>
      </c>
      <c r="F84" s="35">
        <v>6679034.7999999998</v>
      </c>
    </row>
    <row r="85" spans="1:6" ht="63" x14ac:dyDescent="0.2">
      <c r="A85" s="22" t="s">
        <v>163</v>
      </c>
      <c r="B85" s="49" t="s">
        <v>164</v>
      </c>
      <c r="C85" s="24">
        <v>11295790</v>
      </c>
      <c r="D85" s="25"/>
      <c r="E85" s="35">
        <v>11295790</v>
      </c>
      <c r="F85" s="35">
        <v>11295790</v>
      </c>
    </row>
    <row r="86" spans="1:6" ht="94.5" x14ac:dyDescent="0.2">
      <c r="A86" s="22" t="s">
        <v>165</v>
      </c>
      <c r="B86" s="49" t="s">
        <v>166</v>
      </c>
      <c r="C86" s="24">
        <v>1405325.44</v>
      </c>
      <c r="D86" s="25"/>
      <c r="E86" s="35">
        <v>0</v>
      </c>
      <c r="F86" s="35">
        <v>0</v>
      </c>
    </row>
    <row r="87" spans="1:6" ht="110.25" x14ac:dyDescent="0.2">
      <c r="A87" s="22" t="s">
        <v>167</v>
      </c>
      <c r="B87" s="49" t="s">
        <v>168</v>
      </c>
      <c r="C87" s="24">
        <v>2681498</v>
      </c>
      <c r="D87" s="25"/>
      <c r="E87" s="35">
        <v>3424861</v>
      </c>
      <c r="F87" s="35">
        <v>3424861</v>
      </c>
    </row>
    <row r="88" spans="1:6" ht="94.5" x14ac:dyDescent="0.2">
      <c r="A88" s="22" t="s">
        <v>169</v>
      </c>
      <c r="B88" s="49" t="s">
        <v>170</v>
      </c>
      <c r="C88" s="24">
        <v>3295837.53</v>
      </c>
      <c r="D88" s="25"/>
      <c r="E88" s="35">
        <v>3295837.53</v>
      </c>
      <c r="F88" s="35">
        <v>3295837.53</v>
      </c>
    </row>
    <row r="89" spans="1:6" ht="31.5" x14ac:dyDescent="0.2">
      <c r="A89" s="19" t="s">
        <v>171</v>
      </c>
      <c r="B89" s="15" t="s">
        <v>172</v>
      </c>
      <c r="C89" s="16">
        <f>C90+C91+C92+C93+C94+C95+C96+C97+C98+C99+C100+C101+C102+C103+C104+C105+C106+C107+C108+C109+C110+C111+C112+C113+C114+C115</f>
        <v>1526849801.9299998</v>
      </c>
      <c r="D89" s="17"/>
      <c r="E89" s="21">
        <f>E90+E91+E92+E93+E94+E95+E96+E97+E98+E99+E100+E101+E102+E103+E104+E105+E106+E107+E108+E109+E110+E111+E112+E113+E114+E115</f>
        <v>1530366531.9499998</v>
      </c>
      <c r="F89" s="21">
        <f>F90+F91+F92+F93+F94+F95+F96+F97+F98+F99+F100+F101+F102+F103+F104+F105+F106+F107+F108+F109+F110+F111+F112+F113+F114+F115</f>
        <v>1522250986.2699997</v>
      </c>
    </row>
    <row r="90" spans="1:6" ht="362.25" x14ac:dyDescent="0.2">
      <c r="A90" s="22" t="s">
        <v>173</v>
      </c>
      <c r="B90" s="23" t="s">
        <v>174</v>
      </c>
      <c r="C90" s="24">
        <v>319087787</v>
      </c>
      <c r="D90" s="25"/>
      <c r="E90" s="26">
        <v>319087787</v>
      </c>
      <c r="F90" s="26">
        <v>319087787</v>
      </c>
    </row>
    <row r="91" spans="1:6" ht="378" x14ac:dyDescent="0.2">
      <c r="A91" s="22" t="s">
        <v>175</v>
      </c>
      <c r="B91" s="23" t="s">
        <v>176</v>
      </c>
      <c r="C91" s="24">
        <v>4690000</v>
      </c>
      <c r="D91" s="25"/>
      <c r="E91" s="26">
        <v>4690000</v>
      </c>
      <c r="F91" s="26">
        <v>4690000</v>
      </c>
    </row>
    <row r="92" spans="1:6" ht="315" x14ac:dyDescent="0.2">
      <c r="A92" s="22" t="s">
        <v>177</v>
      </c>
      <c r="B92" s="23" t="s">
        <v>178</v>
      </c>
      <c r="C92" s="24">
        <v>777669026</v>
      </c>
      <c r="D92" s="25"/>
      <c r="E92" s="26">
        <v>777669026</v>
      </c>
      <c r="F92" s="26">
        <v>777669026</v>
      </c>
    </row>
    <row r="93" spans="1:6" ht="330.75" x14ac:dyDescent="0.2">
      <c r="A93" s="22" t="s">
        <v>179</v>
      </c>
      <c r="B93" s="23" t="s">
        <v>180</v>
      </c>
      <c r="C93" s="24">
        <v>23055000</v>
      </c>
      <c r="D93" s="25"/>
      <c r="E93" s="26">
        <v>23055000</v>
      </c>
      <c r="F93" s="26">
        <v>23055000</v>
      </c>
    </row>
    <row r="94" spans="1:6" ht="110.25" x14ac:dyDescent="0.2">
      <c r="A94" s="22" t="s">
        <v>181</v>
      </c>
      <c r="B94" s="23" t="s">
        <v>182</v>
      </c>
      <c r="C94" s="24">
        <v>8120100</v>
      </c>
      <c r="D94" s="25"/>
      <c r="E94" s="26">
        <v>8120100</v>
      </c>
      <c r="F94" s="26">
        <v>8120100</v>
      </c>
    </row>
    <row r="95" spans="1:6" ht="110.25" x14ac:dyDescent="0.2">
      <c r="A95" s="22" t="s">
        <v>183</v>
      </c>
      <c r="B95" s="23" t="s">
        <v>184</v>
      </c>
      <c r="C95" s="24">
        <v>10591334.779999999</v>
      </c>
      <c r="D95" s="25"/>
      <c r="E95" s="26">
        <v>10591334.779999999</v>
      </c>
      <c r="F95" s="26">
        <v>10591334.779999999</v>
      </c>
    </row>
    <row r="96" spans="1:6" ht="141.75" x14ac:dyDescent="0.2">
      <c r="A96" s="22" t="s">
        <v>185</v>
      </c>
      <c r="B96" s="23" t="s">
        <v>186</v>
      </c>
      <c r="C96" s="24">
        <v>3990300</v>
      </c>
      <c r="D96" s="25"/>
      <c r="E96" s="26">
        <v>3990300</v>
      </c>
      <c r="F96" s="26">
        <v>3990300</v>
      </c>
    </row>
    <row r="97" spans="1:6" ht="110.25" x14ac:dyDescent="0.2">
      <c r="A97" s="22" t="s">
        <v>187</v>
      </c>
      <c r="B97" s="23" t="s">
        <v>188</v>
      </c>
      <c r="C97" s="24">
        <v>2303900</v>
      </c>
      <c r="D97" s="25"/>
      <c r="E97" s="26">
        <v>2303900</v>
      </c>
      <c r="F97" s="26">
        <v>2303900</v>
      </c>
    </row>
    <row r="98" spans="1:6" ht="315" x14ac:dyDescent="0.2">
      <c r="A98" s="22" t="s">
        <v>189</v>
      </c>
      <c r="B98" s="23" t="s">
        <v>190</v>
      </c>
      <c r="C98" s="24">
        <v>504000</v>
      </c>
      <c r="D98" s="25"/>
      <c r="E98" s="26">
        <v>288000</v>
      </c>
      <c r="F98" s="26">
        <v>288000</v>
      </c>
    </row>
    <row r="99" spans="1:6" ht="141.75" x14ac:dyDescent="0.2">
      <c r="A99" s="22" t="s">
        <v>191</v>
      </c>
      <c r="B99" s="23" t="s">
        <v>192</v>
      </c>
      <c r="C99" s="24">
        <v>380800</v>
      </c>
      <c r="D99" s="25"/>
      <c r="E99" s="26">
        <v>380800</v>
      </c>
      <c r="F99" s="26">
        <v>380800</v>
      </c>
    </row>
    <row r="100" spans="1:6" ht="346.5" x14ac:dyDescent="0.2">
      <c r="A100" s="22" t="s">
        <v>193</v>
      </c>
      <c r="B100" s="23" t="s">
        <v>194</v>
      </c>
      <c r="C100" s="24">
        <v>42032100</v>
      </c>
      <c r="D100" s="25"/>
      <c r="E100" s="26">
        <v>45119300</v>
      </c>
      <c r="F100" s="26">
        <v>37003754.32</v>
      </c>
    </row>
    <row r="101" spans="1:6" ht="141.75" x14ac:dyDescent="0.2">
      <c r="A101" s="22" t="s">
        <v>195</v>
      </c>
      <c r="B101" s="23" t="s">
        <v>196</v>
      </c>
      <c r="C101" s="24">
        <v>8131703.5</v>
      </c>
      <c r="D101" s="25"/>
      <c r="E101" s="26">
        <v>8448447.5</v>
      </c>
      <c r="F101" s="26">
        <v>8448447.5</v>
      </c>
    </row>
    <row r="102" spans="1:6" ht="173.25" x14ac:dyDescent="0.2">
      <c r="A102" s="22" t="s">
        <v>197</v>
      </c>
      <c r="B102" s="23" t="s">
        <v>198</v>
      </c>
      <c r="C102" s="24">
        <v>3041254</v>
      </c>
      <c r="D102" s="25"/>
      <c r="E102" s="26">
        <v>3159852.8</v>
      </c>
      <c r="F102" s="26">
        <v>3159852.8</v>
      </c>
    </row>
    <row r="103" spans="1:6" ht="126" x14ac:dyDescent="0.2">
      <c r="A103" s="22" t="s">
        <v>199</v>
      </c>
      <c r="B103" s="23" t="s">
        <v>200</v>
      </c>
      <c r="C103" s="24">
        <v>2631300</v>
      </c>
      <c r="D103" s="25"/>
      <c r="E103" s="26">
        <v>2631300</v>
      </c>
      <c r="F103" s="26">
        <v>2631300</v>
      </c>
    </row>
    <row r="104" spans="1:6" ht="141.75" x14ac:dyDescent="0.2">
      <c r="A104" s="22" t="s">
        <v>201</v>
      </c>
      <c r="B104" s="23" t="s">
        <v>202</v>
      </c>
      <c r="C104" s="24">
        <v>19870100</v>
      </c>
      <c r="D104" s="25"/>
      <c r="E104" s="26">
        <v>19870100</v>
      </c>
      <c r="F104" s="26">
        <v>19870100</v>
      </c>
    </row>
    <row r="105" spans="1:6" ht="393.75" x14ac:dyDescent="0.2">
      <c r="A105" s="22" t="s">
        <v>203</v>
      </c>
      <c r="B105" s="23" t="s">
        <v>204</v>
      </c>
      <c r="C105" s="24">
        <v>113031400</v>
      </c>
      <c r="D105" s="25"/>
      <c r="E105" s="26">
        <v>113031400</v>
      </c>
      <c r="F105" s="26">
        <v>113031400</v>
      </c>
    </row>
    <row r="106" spans="1:6" ht="362.25" x14ac:dyDescent="0.2">
      <c r="A106" s="22" t="s">
        <v>205</v>
      </c>
      <c r="B106" s="32" t="s">
        <v>206</v>
      </c>
      <c r="C106" s="24">
        <v>82873854</v>
      </c>
      <c r="D106" s="25"/>
      <c r="E106" s="26">
        <v>82873854</v>
      </c>
      <c r="F106" s="26">
        <v>82873854</v>
      </c>
    </row>
    <row r="107" spans="1:6" ht="252" x14ac:dyDescent="0.2">
      <c r="A107" s="22" t="s">
        <v>207</v>
      </c>
      <c r="B107" s="52" t="s">
        <v>208</v>
      </c>
      <c r="C107" s="24">
        <v>27984574.010000002</v>
      </c>
      <c r="D107" s="25"/>
      <c r="E107" s="53">
        <v>27967900</v>
      </c>
      <c r="F107" s="53">
        <v>27967900</v>
      </c>
    </row>
    <row r="108" spans="1:6" ht="126" x14ac:dyDescent="0.2">
      <c r="A108" s="22" t="s">
        <v>209</v>
      </c>
      <c r="B108" s="23" t="s">
        <v>210</v>
      </c>
      <c r="C108" s="24">
        <v>2087900</v>
      </c>
      <c r="D108" s="25"/>
      <c r="E108" s="26">
        <v>2087900</v>
      </c>
      <c r="F108" s="26">
        <v>2087900</v>
      </c>
    </row>
    <row r="109" spans="1:6" ht="189" x14ac:dyDescent="0.2">
      <c r="A109" s="22" t="s">
        <v>211</v>
      </c>
      <c r="B109" s="23" t="s">
        <v>212</v>
      </c>
      <c r="C109" s="24">
        <v>2561625</v>
      </c>
      <c r="D109" s="25"/>
      <c r="E109" s="26">
        <v>2561625</v>
      </c>
      <c r="F109" s="26">
        <v>2561625</v>
      </c>
    </row>
    <row r="110" spans="1:6" ht="157.5" x14ac:dyDescent="0.2">
      <c r="A110" s="22" t="s">
        <v>213</v>
      </c>
      <c r="B110" s="23" t="s">
        <v>214</v>
      </c>
      <c r="C110" s="24">
        <v>19033914.98</v>
      </c>
      <c r="D110" s="25"/>
      <c r="E110" s="26">
        <v>19060276.210000001</v>
      </c>
      <c r="F110" s="26">
        <v>19060276.210000001</v>
      </c>
    </row>
    <row r="111" spans="1:6" ht="157.5" x14ac:dyDescent="0.2">
      <c r="A111" s="22" t="s">
        <v>215</v>
      </c>
      <c r="B111" s="23" t="s">
        <v>216</v>
      </c>
      <c r="C111" s="24">
        <v>396500</v>
      </c>
      <c r="D111" s="25"/>
      <c r="E111" s="26">
        <v>412000</v>
      </c>
      <c r="F111" s="26">
        <v>412000</v>
      </c>
    </row>
    <row r="112" spans="1:6" ht="141.75" x14ac:dyDescent="0.2">
      <c r="A112" s="22" t="s">
        <v>217</v>
      </c>
      <c r="B112" s="23" t="s">
        <v>218</v>
      </c>
      <c r="C112" s="24">
        <v>42142437.100000001</v>
      </c>
      <c r="D112" s="25"/>
      <c r="E112" s="26">
        <v>42142437.100000001</v>
      </c>
      <c r="F112" s="26">
        <v>42142437.100000001</v>
      </c>
    </row>
    <row r="113" spans="1:6" ht="94.5" x14ac:dyDescent="0.2">
      <c r="A113" s="22" t="s">
        <v>219</v>
      </c>
      <c r="B113" s="23" t="s">
        <v>220</v>
      </c>
      <c r="C113" s="24">
        <v>5272391.5599999996</v>
      </c>
      <c r="D113" s="25"/>
      <c r="E113" s="26">
        <v>5272391.5599999996</v>
      </c>
      <c r="F113" s="26">
        <v>5272391.5599999996</v>
      </c>
    </row>
    <row r="114" spans="1:6" ht="63" x14ac:dyDescent="0.2">
      <c r="A114" s="22" t="s">
        <v>221</v>
      </c>
      <c r="B114" s="23" t="s">
        <v>222</v>
      </c>
      <c r="C114" s="24">
        <v>5350100</v>
      </c>
      <c r="D114" s="25"/>
      <c r="E114" s="26">
        <v>5537000</v>
      </c>
      <c r="F114" s="26">
        <v>5537000</v>
      </c>
    </row>
    <row r="115" spans="1:6" ht="94.5" x14ac:dyDescent="0.2">
      <c r="A115" s="22" t="s">
        <v>223</v>
      </c>
      <c r="B115" s="23" t="s">
        <v>224</v>
      </c>
      <c r="C115" s="24">
        <v>16400</v>
      </c>
      <c r="D115" s="25"/>
      <c r="E115" s="26">
        <v>14500</v>
      </c>
      <c r="F115" s="26">
        <v>14500</v>
      </c>
    </row>
    <row r="116" spans="1:6" ht="15.75" x14ac:dyDescent="0.2">
      <c r="A116" s="19" t="s">
        <v>225</v>
      </c>
      <c r="B116" s="15" t="s">
        <v>226</v>
      </c>
      <c r="C116" s="16">
        <f>C117+C118+C119+C120+C121</f>
        <v>228304890.19999999</v>
      </c>
      <c r="D116" s="17"/>
      <c r="E116" s="20">
        <f>E117+E121+E118+E119+E120</f>
        <v>227334080</v>
      </c>
      <c r="F116" s="20">
        <f>F117+F121+F118+F119+F120</f>
        <v>59293080</v>
      </c>
    </row>
    <row r="117" spans="1:6" ht="94.5" x14ac:dyDescent="0.2">
      <c r="A117" s="22" t="s">
        <v>227</v>
      </c>
      <c r="B117" s="23" t="s">
        <v>228</v>
      </c>
      <c r="C117" s="24">
        <v>59293080</v>
      </c>
      <c r="D117" s="25"/>
      <c r="E117" s="35">
        <v>59293080</v>
      </c>
      <c r="F117" s="35">
        <v>59293080</v>
      </c>
    </row>
    <row r="118" spans="1:6" ht="126" x14ac:dyDescent="0.2">
      <c r="A118" s="22" t="s">
        <v>229</v>
      </c>
      <c r="B118" s="23" t="s">
        <v>230</v>
      </c>
      <c r="C118" s="24">
        <v>10900000</v>
      </c>
      <c r="D118" s="25"/>
      <c r="E118" s="26">
        <v>0</v>
      </c>
      <c r="F118" s="26">
        <v>0</v>
      </c>
    </row>
    <row r="119" spans="1:6" ht="63" x14ac:dyDescent="0.2">
      <c r="A119" s="22" t="s">
        <v>231</v>
      </c>
      <c r="B119" s="23" t="s">
        <v>232</v>
      </c>
      <c r="C119" s="24">
        <v>500000</v>
      </c>
      <c r="D119" s="25"/>
      <c r="E119" s="26">
        <v>0</v>
      </c>
      <c r="F119" s="26">
        <v>0</v>
      </c>
    </row>
    <row r="120" spans="1:6" ht="63" x14ac:dyDescent="0.2">
      <c r="A120" s="22" t="s">
        <v>233</v>
      </c>
      <c r="B120" s="23" t="s">
        <v>234</v>
      </c>
      <c r="C120" s="24">
        <v>155728500</v>
      </c>
      <c r="D120" s="25"/>
      <c r="E120" s="26">
        <v>168041000</v>
      </c>
      <c r="F120" s="26">
        <v>0</v>
      </c>
    </row>
    <row r="121" spans="1:6" ht="94.5" x14ac:dyDescent="0.2">
      <c r="A121" s="22" t="s">
        <v>235</v>
      </c>
      <c r="B121" s="23" t="s">
        <v>236</v>
      </c>
      <c r="C121" s="24">
        <v>1883310.2</v>
      </c>
      <c r="D121" s="25"/>
      <c r="E121" s="26">
        <v>0</v>
      </c>
      <c r="F121" s="26">
        <v>0</v>
      </c>
    </row>
    <row r="122" spans="1:6" ht="31.5" x14ac:dyDescent="0.2">
      <c r="A122" s="19" t="s">
        <v>237</v>
      </c>
      <c r="B122" s="15" t="s">
        <v>238</v>
      </c>
      <c r="C122" s="16">
        <f>C123</f>
        <v>73178200</v>
      </c>
      <c r="D122" s="17"/>
      <c r="E122" s="21">
        <f>E123</f>
        <v>73178200</v>
      </c>
      <c r="F122" s="21">
        <f>F123</f>
        <v>73178200</v>
      </c>
    </row>
    <row r="123" spans="1:6" ht="47.25" x14ac:dyDescent="0.2">
      <c r="A123" s="22" t="s">
        <v>239</v>
      </c>
      <c r="B123" s="23" t="s">
        <v>240</v>
      </c>
      <c r="C123" s="24">
        <v>73178200</v>
      </c>
      <c r="D123" s="25"/>
      <c r="E123" s="26">
        <v>73178200</v>
      </c>
      <c r="F123" s="26">
        <v>73178200</v>
      </c>
    </row>
  </sheetData>
  <mergeCells count="126">
    <mergeCell ref="C120:D120"/>
    <mergeCell ref="C121:D121"/>
    <mergeCell ref="C122:D122"/>
    <mergeCell ref="C123:D123"/>
    <mergeCell ref="C114:D114"/>
    <mergeCell ref="C115:D115"/>
    <mergeCell ref="C116:D116"/>
    <mergeCell ref="C117:D117"/>
    <mergeCell ref="C118:D118"/>
    <mergeCell ref="C119:D119"/>
    <mergeCell ref="C108:D108"/>
    <mergeCell ref="C109:D109"/>
    <mergeCell ref="C110:D110"/>
    <mergeCell ref="C111:D111"/>
    <mergeCell ref="C112:D112"/>
    <mergeCell ref="C113:D113"/>
    <mergeCell ref="C102:D102"/>
    <mergeCell ref="C103:D103"/>
    <mergeCell ref="C104:D104"/>
    <mergeCell ref="C105:D105"/>
    <mergeCell ref="C106:D106"/>
    <mergeCell ref="C107:D107"/>
    <mergeCell ref="C96:D96"/>
    <mergeCell ref="C97:D97"/>
    <mergeCell ref="C98:D98"/>
    <mergeCell ref="C99:D99"/>
    <mergeCell ref="C100:D100"/>
    <mergeCell ref="C101:D101"/>
    <mergeCell ref="C90:D90"/>
    <mergeCell ref="C91:D91"/>
    <mergeCell ref="C92:D92"/>
    <mergeCell ref="C93:D93"/>
    <mergeCell ref="C94:D94"/>
    <mergeCell ref="C95:D95"/>
    <mergeCell ref="C84:D84"/>
    <mergeCell ref="C85:D85"/>
    <mergeCell ref="C86:D86"/>
    <mergeCell ref="C87:D87"/>
    <mergeCell ref="C88:D88"/>
    <mergeCell ref="C89:D89"/>
    <mergeCell ref="C78:D78"/>
    <mergeCell ref="C79:D79"/>
    <mergeCell ref="C80:D80"/>
    <mergeCell ref="C81:D81"/>
    <mergeCell ref="C82:D82"/>
    <mergeCell ref="C83:D83"/>
    <mergeCell ref="C72:D72"/>
    <mergeCell ref="C73:D73"/>
    <mergeCell ref="C74:D74"/>
    <mergeCell ref="C75:D75"/>
    <mergeCell ref="C76:D76"/>
    <mergeCell ref="C77:D77"/>
    <mergeCell ref="C66:D66"/>
    <mergeCell ref="C67:D67"/>
    <mergeCell ref="C68:D68"/>
    <mergeCell ref="C69:D69"/>
    <mergeCell ref="C70:D70"/>
    <mergeCell ref="C71:D71"/>
    <mergeCell ref="C60:D60"/>
    <mergeCell ref="C61:D61"/>
    <mergeCell ref="C62:D62"/>
    <mergeCell ref="C63:D63"/>
    <mergeCell ref="C64:D64"/>
    <mergeCell ref="C65:D65"/>
    <mergeCell ref="C54:D54"/>
    <mergeCell ref="C55:D55"/>
    <mergeCell ref="C56:D56"/>
    <mergeCell ref="C57:D57"/>
    <mergeCell ref="C58:D58"/>
    <mergeCell ref="C59:D59"/>
    <mergeCell ref="C48:D48"/>
    <mergeCell ref="C49:D49"/>
    <mergeCell ref="C50:D50"/>
    <mergeCell ref="C51:D51"/>
    <mergeCell ref="C52:D52"/>
    <mergeCell ref="C53:D53"/>
    <mergeCell ref="C42:D42"/>
    <mergeCell ref="C43:D43"/>
    <mergeCell ref="C44:D44"/>
    <mergeCell ref="C45:D45"/>
    <mergeCell ref="C46:D46"/>
    <mergeCell ref="C47:D47"/>
    <mergeCell ref="C36:D36"/>
    <mergeCell ref="C37:D37"/>
    <mergeCell ref="C38:D38"/>
    <mergeCell ref="C39:D39"/>
    <mergeCell ref="C40:D40"/>
    <mergeCell ref="C41:D41"/>
    <mergeCell ref="C30:D30"/>
    <mergeCell ref="C31:D31"/>
    <mergeCell ref="C32:D32"/>
    <mergeCell ref="C33:D33"/>
    <mergeCell ref="C34:D34"/>
    <mergeCell ref="C35:D35"/>
    <mergeCell ref="C24:D24"/>
    <mergeCell ref="C25:D25"/>
    <mergeCell ref="C26:D26"/>
    <mergeCell ref="C27:D27"/>
    <mergeCell ref="C28:D28"/>
    <mergeCell ref="C29:D29"/>
    <mergeCell ref="C18:D18"/>
    <mergeCell ref="C19:D19"/>
    <mergeCell ref="C20:D20"/>
    <mergeCell ref="C21:D21"/>
    <mergeCell ref="C22:D22"/>
    <mergeCell ref="C23:D23"/>
    <mergeCell ref="C12:D12"/>
    <mergeCell ref="C13:D13"/>
    <mergeCell ref="C14:D14"/>
    <mergeCell ref="C15:D15"/>
    <mergeCell ref="C16:D16"/>
    <mergeCell ref="C17:D17"/>
    <mergeCell ref="A7:F7"/>
    <mergeCell ref="A8:F8"/>
    <mergeCell ref="A9:F9"/>
    <mergeCell ref="A10:A11"/>
    <mergeCell ref="B10:B11"/>
    <mergeCell ref="C10:F10"/>
    <mergeCell ref="C11:D11"/>
    <mergeCell ref="A1:C6"/>
    <mergeCell ref="D1:F1"/>
    <mergeCell ref="D2:F2"/>
    <mergeCell ref="D3:F3"/>
    <mergeCell ref="D4:F4"/>
    <mergeCell ref="D5:F5"/>
    <mergeCell ref="D6:F6"/>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Aigul</dc:creator>
  <cp:lastModifiedBy>Aigul</cp:lastModifiedBy>
  <dcterms:created xsi:type="dcterms:W3CDTF">2022-11-01T09:36:10Z</dcterms:created>
  <dcterms:modified xsi:type="dcterms:W3CDTF">2022-11-01T09:37:53Z</dcterms:modified>
</cp:coreProperties>
</file>